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4" r:id="rId7"/>
    <sheet name="Workings 1" sheetId="35" r:id="rId8"/>
    <sheet name="Option 2" sheetId="36" r:id="rId9"/>
    <sheet name="Workings 2" sheetId="37" r:id="rId10"/>
    <sheet name="Sheet1" sheetId="33" r:id="rId11"/>
  </sheets>
  <calcPr calcId="145621"/>
</workbook>
</file>

<file path=xl/calcChain.xml><?xml version="1.0" encoding="utf-8"?>
<calcChain xmlns="http://schemas.openxmlformats.org/spreadsheetml/2006/main">
  <c r="C28" i="29" l="1"/>
  <c r="E7" i="10" l="1"/>
  <c r="N8" i="10"/>
  <c r="S8" i="10" s="1"/>
  <c r="X8" i="10" s="1"/>
  <c r="AC8" i="10" s="1"/>
  <c r="AH8" i="10" s="1"/>
  <c r="AM8" i="10" s="1"/>
  <c r="AR8" i="10" s="1"/>
  <c r="AW8" i="10" s="1"/>
  <c r="E18" i="34" l="1"/>
  <c r="C1" i="36"/>
  <c r="C30" i="29" s="1"/>
  <c r="C1" i="34"/>
  <c r="C29" i="29" s="1"/>
  <c r="BD87" i="36"/>
  <c r="BC87" i="36"/>
  <c r="BB87" i="36"/>
  <c r="BB66" i="36" s="1"/>
  <c r="BB76" i="36" s="1"/>
  <c r="BA87" i="36"/>
  <c r="BA66" i="36" s="1"/>
  <c r="BA76" i="36" s="1"/>
  <c r="AZ87" i="36"/>
  <c r="AY87" i="36"/>
  <c r="AX87" i="36"/>
  <c r="AX66" i="36" s="1"/>
  <c r="AW87" i="36"/>
  <c r="AW66" i="36" s="1"/>
  <c r="AV87" i="36"/>
  <c r="AU87" i="36"/>
  <c r="AT87" i="36"/>
  <c r="AT66" i="36" s="1"/>
  <c r="AS87" i="36"/>
  <c r="AS66" i="36" s="1"/>
  <c r="AR87" i="36"/>
  <c r="AQ87" i="36"/>
  <c r="AP87" i="36"/>
  <c r="AP66" i="36" s="1"/>
  <c r="AO87" i="36"/>
  <c r="AO66" i="36" s="1"/>
  <c r="AN87" i="36"/>
  <c r="AM87" i="36"/>
  <c r="AL87" i="36"/>
  <c r="AL66" i="36" s="1"/>
  <c r="AK87" i="36"/>
  <c r="AK66" i="36" s="1"/>
  <c r="AJ87" i="36"/>
  <c r="AI87" i="36"/>
  <c r="AH87" i="36"/>
  <c r="AH66" i="36" s="1"/>
  <c r="AG87" i="36"/>
  <c r="AG66" i="36" s="1"/>
  <c r="AG76" i="36" s="1"/>
  <c r="AF87" i="36"/>
  <c r="AE87" i="36"/>
  <c r="AD87" i="36"/>
  <c r="AD66" i="36" s="1"/>
  <c r="AC87" i="36"/>
  <c r="AC66" i="36" s="1"/>
  <c r="AB87" i="36"/>
  <c r="AA87" i="36"/>
  <c r="Z87" i="36"/>
  <c r="Z66" i="36" s="1"/>
  <c r="Y87" i="36"/>
  <c r="Y66" i="36" s="1"/>
  <c r="X87" i="36"/>
  <c r="W87" i="36"/>
  <c r="V87" i="36"/>
  <c r="V66" i="36" s="1"/>
  <c r="U87" i="36"/>
  <c r="U66" i="36" s="1"/>
  <c r="U76" i="36" s="1"/>
  <c r="T87" i="36"/>
  <c r="S87" i="36"/>
  <c r="R87" i="36"/>
  <c r="R66" i="36" s="1"/>
  <c r="Q87" i="36"/>
  <c r="Q66" i="36" s="1"/>
  <c r="P87" i="36"/>
  <c r="O87" i="36"/>
  <c r="N87" i="36"/>
  <c r="N66" i="36" s="1"/>
  <c r="M87" i="36"/>
  <c r="M66" i="36" s="1"/>
  <c r="L87" i="36"/>
  <c r="K87" i="36"/>
  <c r="J87" i="36"/>
  <c r="J66" i="36" s="1"/>
  <c r="J76" i="36" s="1"/>
  <c r="I87" i="36"/>
  <c r="I66" i="36" s="1"/>
  <c r="H87" i="36"/>
  <c r="G87" i="36"/>
  <c r="F87" i="36"/>
  <c r="F6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R76" i="36"/>
  <c r="AP76" i="36"/>
  <c r="V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L66" i="36"/>
  <c r="K66" i="36"/>
  <c r="H66" i="36"/>
  <c r="G66" i="36"/>
  <c r="BD65" i="36"/>
  <c r="BD76" i="36" s="1"/>
  <c r="BC65" i="36"/>
  <c r="BC76" i="36" s="1"/>
  <c r="BB65" i="36"/>
  <c r="BA65" i="36"/>
  <c r="AZ65" i="36"/>
  <c r="AZ76" i="36" s="1"/>
  <c r="AY65" i="36"/>
  <c r="AY76" i="36" s="1"/>
  <c r="AX65" i="36"/>
  <c r="AW65" i="36"/>
  <c r="AW76" i="36" s="1"/>
  <c r="AV65" i="36"/>
  <c r="AV76" i="36" s="1"/>
  <c r="AU65" i="36"/>
  <c r="AU76" i="36" s="1"/>
  <c r="AT65" i="36"/>
  <c r="AS65" i="36"/>
  <c r="AR65" i="36"/>
  <c r="AQ65" i="36"/>
  <c r="AQ76" i="36" s="1"/>
  <c r="AP65" i="36"/>
  <c r="AO65" i="36"/>
  <c r="AN65" i="36"/>
  <c r="AN76" i="36" s="1"/>
  <c r="AM65" i="36"/>
  <c r="AM76" i="36" s="1"/>
  <c r="AL65" i="36"/>
  <c r="AL76" i="36" s="1"/>
  <c r="AK65" i="36"/>
  <c r="AK76" i="36" s="1"/>
  <c r="AJ65" i="36"/>
  <c r="AJ76" i="36" s="1"/>
  <c r="AI65" i="36"/>
  <c r="AI76" i="36" s="1"/>
  <c r="AH65" i="36"/>
  <c r="AG65" i="36"/>
  <c r="AF65" i="36"/>
  <c r="AF76" i="36" s="1"/>
  <c r="AE65" i="36"/>
  <c r="AE76" i="36" s="1"/>
  <c r="AD65" i="36"/>
  <c r="AC65" i="36"/>
  <c r="AB65" i="36"/>
  <c r="AB76" i="36" s="1"/>
  <c r="AA65" i="36"/>
  <c r="AA76" i="36" s="1"/>
  <c r="Z65" i="36"/>
  <c r="Z76" i="36" s="1"/>
  <c r="Y65" i="36"/>
  <c r="X65" i="36"/>
  <c r="X76" i="36" s="1"/>
  <c r="W65" i="36"/>
  <c r="W76" i="36" s="1"/>
  <c r="V65" i="36"/>
  <c r="U65" i="36"/>
  <c r="T65" i="36"/>
  <c r="T76" i="36" s="1"/>
  <c r="S65" i="36"/>
  <c r="S76" i="36" s="1"/>
  <c r="R65" i="36"/>
  <c r="Q65" i="36"/>
  <c r="Q76" i="36" s="1"/>
  <c r="P65" i="36"/>
  <c r="P76" i="36" s="1"/>
  <c r="O65" i="36"/>
  <c r="O76" i="36" s="1"/>
  <c r="N65" i="36"/>
  <c r="M65" i="36"/>
  <c r="L65" i="36"/>
  <c r="L76" i="36" s="1"/>
  <c r="K65" i="36"/>
  <c r="K76" i="36" s="1"/>
  <c r="J65" i="36"/>
  <c r="I65" i="36"/>
  <c r="H65" i="36"/>
  <c r="H76" i="36" s="1"/>
  <c r="G65" i="36"/>
  <c r="G76" i="36" s="1"/>
  <c r="F65" i="36"/>
  <c r="F76" i="36" s="1"/>
  <c r="E65" i="36"/>
  <c r="E76" i="36" s="1"/>
  <c r="E60" i="36"/>
  <c r="BD25" i="36"/>
  <c r="BD26" i="36" s="1"/>
  <c r="BC25" i="36"/>
  <c r="BC26" i="36" s="1"/>
  <c r="BB25" i="36"/>
  <c r="BB26" i="36" s="1"/>
  <c r="BA25" i="36"/>
  <c r="BA26" i="36" s="1"/>
  <c r="AZ25" i="36"/>
  <c r="AZ26" i="36" s="1"/>
  <c r="AY25" i="36"/>
  <c r="AY26" i="36" s="1"/>
  <c r="AX25" i="36"/>
  <c r="AX26" i="36" s="1"/>
  <c r="AV25" i="36"/>
  <c r="AV26" i="36" s="1"/>
  <c r="AN25" i="36"/>
  <c r="AN26" i="36" s="1"/>
  <c r="AF25" i="36"/>
  <c r="AF26" i="36" s="1"/>
  <c r="P25" i="36"/>
  <c r="P26" i="36" s="1"/>
  <c r="H25" i="36"/>
  <c r="H26" i="36" s="1"/>
  <c r="AW20" i="36"/>
  <c r="AW25" i="36" s="1"/>
  <c r="AV20" i="36"/>
  <c r="AU20" i="36"/>
  <c r="AU25" i="36" s="1"/>
  <c r="AT20" i="36"/>
  <c r="AT25" i="36" s="1"/>
  <c r="AS20" i="36"/>
  <c r="AS25" i="36" s="1"/>
  <c r="AR20" i="36"/>
  <c r="AR25" i="36" s="1"/>
  <c r="AR26" i="36" s="1"/>
  <c r="AQ20" i="36"/>
  <c r="AQ25" i="36" s="1"/>
  <c r="AP20" i="36"/>
  <c r="AP25" i="36" s="1"/>
  <c r="AO20" i="36"/>
  <c r="AO25" i="36" s="1"/>
  <c r="AN20" i="36"/>
  <c r="AM20" i="36"/>
  <c r="AM25" i="36" s="1"/>
  <c r="AL20" i="36"/>
  <c r="AL25" i="36" s="1"/>
  <c r="AK20" i="36"/>
  <c r="AK25" i="36" s="1"/>
  <c r="AJ20" i="36"/>
  <c r="AJ25" i="36" s="1"/>
  <c r="AJ26" i="36" s="1"/>
  <c r="AI20" i="36"/>
  <c r="AI25" i="36" s="1"/>
  <c r="AH20" i="36"/>
  <c r="AH25" i="36" s="1"/>
  <c r="AG20" i="36"/>
  <c r="AG25" i="36" s="1"/>
  <c r="AF20" i="36"/>
  <c r="AE20" i="36"/>
  <c r="AE25" i="36" s="1"/>
  <c r="AD20" i="36"/>
  <c r="AD25" i="36" s="1"/>
  <c r="AC20" i="36"/>
  <c r="AC25" i="36" s="1"/>
  <c r="AB20" i="36"/>
  <c r="AB25" i="36" s="1"/>
  <c r="AB26" i="36" s="1"/>
  <c r="AA20" i="36"/>
  <c r="AA25" i="36" s="1"/>
  <c r="Z20" i="36"/>
  <c r="Z25" i="36" s="1"/>
  <c r="Y20" i="36"/>
  <c r="Y25" i="36" s="1"/>
  <c r="X20" i="36"/>
  <c r="X25" i="36" s="1"/>
  <c r="X26" i="36" s="1"/>
  <c r="W20" i="36"/>
  <c r="W25" i="36" s="1"/>
  <c r="V20" i="36"/>
  <c r="V25" i="36" s="1"/>
  <c r="U20" i="36"/>
  <c r="U25" i="36" s="1"/>
  <c r="T20" i="36"/>
  <c r="T25" i="36" s="1"/>
  <c r="T26" i="36" s="1"/>
  <c r="S20" i="36"/>
  <c r="S25" i="36" s="1"/>
  <c r="R20" i="36"/>
  <c r="R25" i="36" s="1"/>
  <c r="Q20" i="36"/>
  <c r="Q25" i="36" s="1"/>
  <c r="P20" i="36"/>
  <c r="O20" i="36"/>
  <c r="O25" i="36" s="1"/>
  <c r="N20" i="36"/>
  <c r="N25" i="36" s="1"/>
  <c r="M20" i="36"/>
  <c r="M25" i="36" s="1"/>
  <c r="L20" i="36"/>
  <c r="L25" i="36" s="1"/>
  <c r="L26" i="36" s="1"/>
  <c r="K20" i="36"/>
  <c r="K25" i="36" s="1"/>
  <c r="J20" i="36"/>
  <c r="J25" i="36" s="1"/>
  <c r="I20" i="36"/>
  <c r="I25" i="36" s="1"/>
  <c r="H20" i="36"/>
  <c r="G20" i="36"/>
  <c r="G25" i="36" s="1"/>
  <c r="F20" i="36"/>
  <c r="F25" i="36" s="1"/>
  <c r="E20" i="36"/>
  <c r="E19" i="36"/>
  <c r="AW18" i="36"/>
  <c r="AV18" i="36"/>
  <c r="AU18" i="36"/>
  <c r="AT18" i="36"/>
  <c r="AS18" i="36"/>
  <c r="AR18" i="36"/>
  <c r="AQ18" i="36"/>
  <c r="AP18" i="36"/>
  <c r="AO18" i="36"/>
  <c r="AN18" i="36"/>
  <c r="AM18" i="36"/>
  <c r="AL18" i="36"/>
  <c r="AK18" i="36"/>
  <c r="AJ18" i="36"/>
  <c r="AI18" i="36"/>
  <c r="AH18" i="36"/>
  <c r="AG18" i="36"/>
  <c r="AF18" i="36"/>
  <c r="AE18" i="36"/>
  <c r="AD18" i="36"/>
  <c r="AC18" i="36"/>
  <c r="AB18" i="36"/>
  <c r="AA18" i="36"/>
  <c r="Z18" i="36"/>
  <c r="Y18" i="36"/>
  <c r="X18" i="36"/>
  <c r="W18" i="36"/>
  <c r="V18" i="36"/>
  <c r="U18" i="36"/>
  <c r="T18" i="36"/>
  <c r="S18" i="36"/>
  <c r="R18" i="36"/>
  <c r="Q18" i="36"/>
  <c r="P18" i="36"/>
  <c r="O18" i="36"/>
  <c r="N18" i="36"/>
  <c r="M18" i="36"/>
  <c r="L18" i="36"/>
  <c r="K18" i="36"/>
  <c r="J18" i="36"/>
  <c r="I18" i="36"/>
  <c r="H18" i="36"/>
  <c r="G18" i="36"/>
  <c r="F18" i="36"/>
  <c r="E18" i="36"/>
  <c r="C9" i="36" s="1"/>
  <c r="BD87" i="34"/>
  <c r="BC87" i="34"/>
  <c r="BB87" i="34"/>
  <c r="BB66" i="34" s="1"/>
  <c r="BB76" i="34" s="1"/>
  <c r="BA87" i="34"/>
  <c r="BA66" i="34" s="1"/>
  <c r="BA76" i="34" s="1"/>
  <c r="AZ87" i="34"/>
  <c r="AY87" i="34"/>
  <c r="AX87" i="34"/>
  <c r="AX66" i="34" s="1"/>
  <c r="AW87" i="34"/>
  <c r="AW66" i="34" s="1"/>
  <c r="AV87" i="34"/>
  <c r="AU87" i="34"/>
  <c r="AT87" i="34"/>
  <c r="AT66" i="34" s="1"/>
  <c r="AS87" i="34"/>
  <c r="AS66" i="34" s="1"/>
  <c r="AR87" i="34"/>
  <c r="AQ87" i="34"/>
  <c r="AP87" i="34"/>
  <c r="AP66" i="34" s="1"/>
  <c r="AO87" i="34"/>
  <c r="AO66" i="34" s="1"/>
  <c r="AN87" i="34"/>
  <c r="AM87" i="34"/>
  <c r="AL87" i="34"/>
  <c r="AL66" i="34" s="1"/>
  <c r="AK87" i="34"/>
  <c r="AK66" i="34" s="1"/>
  <c r="AJ87" i="34"/>
  <c r="AI87" i="34"/>
  <c r="AH87" i="34"/>
  <c r="AH66" i="34" s="1"/>
  <c r="AG87" i="34"/>
  <c r="AG66" i="34" s="1"/>
  <c r="AF87" i="34"/>
  <c r="AE87" i="34"/>
  <c r="AD87" i="34"/>
  <c r="AD66" i="34" s="1"/>
  <c r="AC87" i="34"/>
  <c r="AC66" i="34" s="1"/>
  <c r="AB87" i="34"/>
  <c r="AA87" i="34"/>
  <c r="Z87" i="34"/>
  <c r="Z66" i="34" s="1"/>
  <c r="Y87" i="34"/>
  <c r="Y66" i="34" s="1"/>
  <c r="X87" i="34"/>
  <c r="W87" i="34"/>
  <c r="V87" i="34"/>
  <c r="V66" i="34" s="1"/>
  <c r="U87" i="34"/>
  <c r="U66" i="34" s="1"/>
  <c r="T87" i="34"/>
  <c r="S87" i="34"/>
  <c r="R87" i="34"/>
  <c r="R66" i="34" s="1"/>
  <c r="Q87" i="34"/>
  <c r="Q66" i="34" s="1"/>
  <c r="P87" i="34"/>
  <c r="O87" i="34"/>
  <c r="N87" i="34"/>
  <c r="N66" i="34" s="1"/>
  <c r="M87" i="34"/>
  <c r="M66" i="34" s="1"/>
  <c r="L87" i="34"/>
  <c r="K87" i="34"/>
  <c r="J87" i="34"/>
  <c r="J66" i="34" s="1"/>
  <c r="I87" i="34"/>
  <c r="I66" i="34" s="1"/>
  <c r="H87" i="34"/>
  <c r="G87" i="34"/>
  <c r="F87" i="34"/>
  <c r="F6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V76" i="34"/>
  <c r="U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AZ66" i="34"/>
  <c r="AY66" i="34"/>
  <c r="AV66" i="34"/>
  <c r="AU66" i="34"/>
  <c r="AR66" i="34"/>
  <c r="AQ66" i="34"/>
  <c r="AN66" i="34"/>
  <c r="AM66" i="34"/>
  <c r="AJ66" i="34"/>
  <c r="AI66" i="34"/>
  <c r="AF66" i="34"/>
  <c r="AE66" i="34"/>
  <c r="AB66" i="34"/>
  <c r="AA66" i="34"/>
  <c r="X66" i="34"/>
  <c r="W66" i="34"/>
  <c r="T66" i="34"/>
  <c r="S66" i="34"/>
  <c r="P66" i="34"/>
  <c r="O66" i="34"/>
  <c r="L66" i="34"/>
  <c r="K66" i="34"/>
  <c r="H66" i="34"/>
  <c r="G66" i="34"/>
  <c r="BD65" i="34"/>
  <c r="BD76" i="34" s="1"/>
  <c r="BC65" i="34"/>
  <c r="BC76" i="34" s="1"/>
  <c r="BB65" i="34"/>
  <c r="BA65" i="34"/>
  <c r="AZ65" i="34"/>
  <c r="AZ76" i="34" s="1"/>
  <c r="AY65" i="34"/>
  <c r="AY76" i="34" s="1"/>
  <c r="AX65" i="34"/>
  <c r="AW65" i="34"/>
  <c r="AV65" i="34"/>
  <c r="AV76" i="34" s="1"/>
  <c r="AU65" i="34"/>
  <c r="AU76" i="34" s="1"/>
  <c r="AT65" i="34"/>
  <c r="AS65" i="34"/>
  <c r="AR65" i="34"/>
  <c r="AR76" i="34" s="1"/>
  <c r="AQ65" i="34"/>
  <c r="AQ76" i="34" s="1"/>
  <c r="AP65" i="34"/>
  <c r="AO65" i="34"/>
  <c r="AN65" i="34"/>
  <c r="AN76" i="34" s="1"/>
  <c r="AM65" i="34"/>
  <c r="AM76" i="34" s="1"/>
  <c r="AL65" i="34"/>
  <c r="AK65" i="34"/>
  <c r="AJ65" i="34"/>
  <c r="AJ76" i="34" s="1"/>
  <c r="AI65" i="34"/>
  <c r="AI76" i="34" s="1"/>
  <c r="AH65" i="34"/>
  <c r="AG65" i="34"/>
  <c r="AF65" i="34"/>
  <c r="AF76" i="34" s="1"/>
  <c r="AE65" i="34"/>
  <c r="AE76" i="34" s="1"/>
  <c r="AD65" i="34"/>
  <c r="AC65" i="34"/>
  <c r="AB65" i="34"/>
  <c r="AB76" i="34" s="1"/>
  <c r="AA65" i="34"/>
  <c r="AA76" i="34" s="1"/>
  <c r="Z65" i="34"/>
  <c r="Y65" i="34"/>
  <c r="X65" i="34"/>
  <c r="X76" i="34" s="1"/>
  <c r="W65" i="34"/>
  <c r="W76" i="34" s="1"/>
  <c r="V65" i="34"/>
  <c r="U65" i="34"/>
  <c r="T65" i="34"/>
  <c r="T76" i="34" s="1"/>
  <c r="S65" i="34"/>
  <c r="S76" i="34" s="1"/>
  <c r="R65" i="34"/>
  <c r="Q65" i="34"/>
  <c r="P65" i="34"/>
  <c r="P76" i="34" s="1"/>
  <c r="O65" i="34"/>
  <c r="O76" i="34" s="1"/>
  <c r="N65" i="34"/>
  <c r="M65" i="34"/>
  <c r="L65" i="34"/>
  <c r="L76" i="34" s="1"/>
  <c r="K65" i="34"/>
  <c r="K76" i="34" s="1"/>
  <c r="J65" i="34"/>
  <c r="I65" i="34"/>
  <c r="H65" i="34"/>
  <c r="H76" i="34" s="1"/>
  <c r="G65" i="34"/>
  <c r="G76" i="34" s="1"/>
  <c r="F65" i="34"/>
  <c r="E65" i="34"/>
  <c r="E60" i="34"/>
  <c r="BD25" i="34"/>
  <c r="BD26" i="34" s="1"/>
  <c r="BC25" i="34"/>
  <c r="BC26" i="34" s="1"/>
  <c r="BB25" i="34"/>
  <c r="BB26" i="34" s="1"/>
  <c r="BA25" i="34"/>
  <c r="BA26" i="34" s="1"/>
  <c r="AZ25" i="34"/>
  <c r="AZ26" i="34" s="1"/>
  <c r="AY25" i="34"/>
  <c r="AY26" i="34" s="1"/>
  <c r="AX25" i="34"/>
  <c r="AX26" i="34" s="1"/>
  <c r="W25" i="34"/>
  <c r="W26" i="34" s="1"/>
  <c r="G25" i="34"/>
  <c r="G26" i="34" s="1"/>
  <c r="AW20" i="34"/>
  <c r="AW25" i="34" s="1"/>
  <c r="AV20" i="34"/>
  <c r="AV25" i="34" s="1"/>
  <c r="AU20" i="34"/>
  <c r="AU25" i="34" s="1"/>
  <c r="AT20" i="34"/>
  <c r="AT25" i="34" s="1"/>
  <c r="AS20" i="34"/>
  <c r="AS25" i="34" s="1"/>
  <c r="AR20" i="34"/>
  <c r="AR25" i="34" s="1"/>
  <c r="AQ20" i="34"/>
  <c r="AQ25" i="34" s="1"/>
  <c r="AP20" i="34"/>
  <c r="AP25" i="34" s="1"/>
  <c r="AO20" i="34"/>
  <c r="AO25" i="34" s="1"/>
  <c r="AN20" i="34"/>
  <c r="AN25" i="34" s="1"/>
  <c r="AM20" i="34"/>
  <c r="AM25" i="34" s="1"/>
  <c r="AL20" i="34"/>
  <c r="AL25" i="34" s="1"/>
  <c r="AK20" i="34"/>
  <c r="AK25" i="34" s="1"/>
  <c r="AJ20" i="34"/>
  <c r="AJ25" i="34" s="1"/>
  <c r="AI20" i="34"/>
  <c r="AI25" i="34" s="1"/>
  <c r="AH20" i="34"/>
  <c r="AH25" i="34" s="1"/>
  <c r="AG20" i="34"/>
  <c r="AG25" i="34" s="1"/>
  <c r="AF20" i="34"/>
  <c r="AF25" i="34" s="1"/>
  <c r="AE20" i="34"/>
  <c r="AE25" i="34" s="1"/>
  <c r="AE26" i="34" s="1"/>
  <c r="AE28" i="34" s="1"/>
  <c r="AD20" i="34"/>
  <c r="AD25" i="34" s="1"/>
  <c r="AC20" i="34"/>
  <c r="AC25" i="34" s="1"/>
  <c r="AB20" i="34"/>
  <c r="AB25" i="34" s="1"/>
  <c r="AA20" i="34"/>
  <c r="AA25" i="34" s="1"/>
  <c r="Z20" i="34"/>
  <c r="Z25" i="34" s="1"/>
  <c r="Y20" i="34"/>
  <c r="Y25" i="34" s="1"/>
  <c r="X20" i="34"/>
  <c r="X25" i="34" s="1"/>
  <c r="W20" i="34"/>
  <c r="V20" i="34"/>
  <c r="V25" i="34" s="1"/>
  <c r="U20" i="34"/>
  <c r="U25" i="34" s="1"/>
  <c r="T20" i="34"/>
  <c r="T25" i="34" s="1"/>
  <c r="S20" i="34"/>
  <c r="S25" i="34" s="1"/>
  <c r="R20" i="34"/>
  <c r="R25" i="34" s="1"/>
  <c r="Q20" i="34"/>
  <c r="Q25" i="34" s="1"/>
  <c r="P20" i="34"/>
  <c r="P25" i="34" s="1"/>
  <c r="O20" i="34"/>
  <c r="O25" i="34" s="1"/>
  <c r="N20" i="34"/>
  <c r="N25" i="34" s="1"/>
  <c r="M20" i="34"/>
  <c r="M25" i="34" s="1"/>
  <c r="L20" i="34"/>
  <c r="L25" i="34" s="1"/>
  <c r="L26" i="34" s="1"/>
  <c r="K20" i="34"/>
  <c r="K25" i="34" s="1"/>
  <c r="K26" i="34" s="1"/>
  <c r="J20" i="34"/>
  <c r="J25" i="34" s="1"/>
  <c r="I20" i="34"/>
  <c r="I25" i="34" s="1"/>
  <c r="H20" i="34"/>
  <c r="H25" i="34" s="1"/>
  <c r="H26" i="34" s="1"/>
  <c r="G20" i="34"/>
  <c r="F20" i="34"/>
  <c r="F25" i="34" s="1"/>
  <c r="E20" i="34"/>
  <c r="E19" i="34"/>
  <c r="E25" i="34" s="1"/>
  <c r="AW18" i="34"/>
  <c r="AV18" i="34"/>
  <c r="AU18" i="34"/>
  <c r="AT18" i="34"/>
  <c r="AR18" i="34"/>
  <c r="AQ18" i="34"/>
  <c r="AP18" i="34"/>
  <c r="AO18" i="34"/>
  <c r="AO26" i="34" s="1"/>
  <c r="AN18" i="34"/>
  <c r="AM18" i="34"/>
  <c r="AL18" i="34"/>
  <c r="AK18" i="34"/>
  <c r="AK26" i="34" s="1"/>
  <c r="AJ18" i="34"/>
  <c r="AH18" i="34"/>
  <c r="AG18" i="34"/>
  <c r="AG26" i="34" s="1"/>
  <c r="AF18" i="34"/>
  <c r="AE18" i="34"/>
  <c r="AD18" i="34"/>
  <c r="AC18" i="34"/>
  <c r="AC26" i="34" s="1"/>
  <c r="AB18" i="34"/>
  <c r="AA18" i="34"/>
  <c r="Z18" i="34"/>
  <c r="X18" i="34"/>
  <c r="W18" i="34"/>
  <c r="V18" i="34"/>
  <c r="U18" i="34"/>
  <c r="U26" i="34" s="1"/>
  <c r="T18" i="34"/>
  <c r="S18" i="34"/>
  <c r="R18" i="34"/>
  <c r="Q18" i="34"/>
  <c r="Q26" i="34" s="1"/>
  <c r="P18" i="34"/>
  <c r="O18" i="34"/>
  <c r="N18" i="34"/>
  <c r="M18" i="34"/>
  <c r="M26" i="34" s="1"/>
  <c r="L18" i="34"/>
  <c r="K18" i="34"/>
  <c r="J18" i="34"/>
  <c r="I18" i="34"/>
  <c r="H18" i="34"/>
  <c r="G18" i="34"/>
  <c r="F18" i="34"/>
  <c r="AW26" i="34" l="1"/>
  <c r="I26" i="34"/>
  <c r="I28" i="34" s="1"/>
  <c r="I29" i="34" s="1"/>
  <c r="O26" i="34"/>
  <c r="S26" i="34"/>
  <c r="S28" i="34" s="1"/>
  <c r="G26" i="36"/>
  <c r="G28" i="36" s="1"/>
  <c r="K26" i="36"/>
  <c r="O26" i="36"/>
  <c r="S26" i="36"/>
  <c r="S28" i="36" s="1"/>
  <c r="W26" i="36"/>
  <c r="AA26" i="36"/>
  <c r="AA28" i="36" s="1"/>
  <c r="AE26" i="36"/>
  <c r="AI26" i="36"/>
  <c r="AM26" i="36"/>
  <c r="AQ26" i="36"/>
  <c r="AQ28" i="36" s="1"/>
  <c r="AU26" i="36"/>
  <c r="AU26" i="34"/>
  <c r="AM26" i="34"/>
  <c r="AM28" i="34" s="1"/>
  <c r="AM29" i="34" s="1"/>
  <c r="AA26" i="34"/>
  <c r="AQ26" i="34"/>
  <c r="P26" i="34"/>
  <c r="P28" i="34" s="1"/>
  <c r="P29" i="34" s="1"/>
  <c r="T26" i="34"/>
  <c r="T28" i="34" s="1"/>
  <c r="X26" i="34"/>
  <c r="X28" i="34" s="1"/>
  <c r="X29" i="34" s="1"/>
  <c r="AB26" i="34"/>
  <c r="AF26" i="34"/>
  <c r="AF28" i="34" s="1"/>
  <c r="AJ26" i="34"/>
  <c r="AJ28" i="34" s="1"/>
  <c r="AN26" i="34"/>
  <c r="AR26" i="34"/>
  <c r="AR28" i="34" s="1"/>
  <c r="AV26" i="34"/>
  <c r="AV28" i="34" s="1"/>
  <c r="Y18" i="34"/>
  <c r="Y26" i="34" s="1"/>
  <c r="E26" i="34"/>
  <c r="E28" i="34" s="1"/>
  <c r="C9" i="34"/>
  <c r="AM28" i="36"/>
  <c r="AM29" i="36" s="1"/>
  <c r="AR28" i="36"/>
  <c r="O28" i="36"/>
  <c r="W28" i="36"/>
  <c r="W29" i="36" s="1"/>
  <c r="AE28" i="36"/>
  <c r="AI28" i="36"/>
  <c r="AU28" i="36"/>
  <c r="L28" i="36"/>
  <c r="T28" i="36"/>
  <c r="T29" i="36" s="1"/>
  <c r="AB28" i="36"/>
  <c r="AJ28" i="36"/>
  <c r="H28" i="36"/>
  <c r="P28" i="36"/>
  <c r="P29" i="36" s="1"/>
  <c r="X28" i="36"/>
  <c r="AF28" i="36"/>
  <c r="AF29" i="36" s="1"/>
  <c r="AN28" i="36"/>
  <c r="AV28" i="36"/>
  <c r="I26" i="36"/>
  <c r="M26" i="36"/>
  <c r="Q26" i="36"/>
  <c r="U26" i="36"/>
  <c r="Y26" i="36"/>
  <c r="AC26" i="36"/>
  <c r="AG26" i="36"/>
  <c r="AK26" i="36"/>
  <c r="AO26" i="36"/>
  <c r="AS26" i="36"/>
  <c r="AW26" i="36"/>
  <c r="F26" i="36"/>
  <c r="J26" i="36"/>
  <c r="N26" i="36"/>
  <c r="R26" i="36"/>
  <c r="V26" i="36"/>
  <c r="Z26" i="36"/>
  <c r="AD26" i="36"/>
  <c r="AH26" i="36"/>
  <c r="AL26" i="36"/>
  <c r="AP26" i="36"/>
  <c r="AT26" i="36"/>
  <c r="E25" i="36"/>
  <c r="E26" i="36" s="1"/>
  <c r="I76" i="36"/>
  <c r="M76" i="36"/>
  <c r="Y76" i="36"/>
  <c r="AC76" i="36"/>
  <c r="AO76" i="36"/>
  <c r="AS76" i="36"/>
  <c r="N76" i="36"/>
  <c r="R76" i="36"/>
  <c r="AD76" i="36"/>
  <c r="AH76" i="36"/>
  <c r="AT76" i="36"/>
  <c r="AX76" i="36"/>
  <c r="G28" i="34"/>
  <c r="G29" i="34" s="1"/>
  <c r="W28" i="34"/>
  <c r="BB56" i="34"/>
  <c r="AX56" i="34"/>
  <c r="AT56" i="34"/>
  <c r="AP56" i="34"/>
  <c r="AL56" i="34"/>
  <c r="AH56" i="34"/>
  <c r="BA56" i="34"/>
  <c r="AW56" i="34"/>
  <c r="AS56" i="34"/>
  <c r="AO56" i="34"/>
  <c r="AK56" i="34"/>
  <c r="AG56" i="34"/>
  <c r="AY56" i="34"/>
  <c r="AQ56" i="34"/>
  <c r="AI56" i="34"/>
  <c r="BD56" i="34"/>
  <c r="AV56" i="34"/>
  <c r="AN56" i="34"/>
  <c r="AF56" i="34"/>
  <c r="AU56" i="34"/>
  <c r="BC56" i="34"/>
  <c r="AJ56" i="34"/>
  <c r="AR56" i="34"/>
  <c r="AM56" i="34"/>
  <c r="AZ56" i="34"/>
  <c r="K28" i="34"/>
  <c r="AA28" i="34"/>
  <c r="AA29" i="34" s="1"/>
  <c r="AQ28" i="34"/>
  <c r="M28" i="34"/>
  <c r="M29" i="34" s="1"/>
  <c r="U28" i="34"/>
  <c r="AC28" i="34"/>
  <c r="AC29" i="34" s="1"/>
  <c r="AO28" i="34"/>
  <c r="J26" i="34"/>
  <c r="R26" i="34"/>
  <c r="Z26" i="34"/>
  <c r="AH26" i="34"/>
  <c r="AP26" i="34"/>
  <c r="L29" i="34"/>
  <c r="L28" i="34"/>
  <c r="AB28" i="34"/>
  <c r="AN28" i="34"/>
  <c r="AN29" i="34" s="1"/>
  <c r="AE29" i="34"/>
  <c r="Q28" i="34"/>
  <c r="Y28" i="34"/>
  <c r="Y29" i="34" s="1"/>
  <c r="AG28" i="34"/>
  <c r="AK28" i="34"/>
  <c r="AK29" i="34" s="1"/>
  <c r="AW28" i="34"/>
  <c r="O28" i="34"/>
  <c r="O29" i="34" s="1"/>
  <c r="AU28" i="34"/>
  <c r="AU29" i="34" s="1"/>
  <c r="F26" i="34"/>
  <c r="N26" i="34"/>
  <c r="V26" i="34"/>
  <c r="AD26" i="34"/>
  <c r="AL26" i="34"/>
  <c r="AT26" i="34"/>
  <c r="H28" i="34"/>
  <c r="H29" i="34" s="1"/>
  <c r="E76" i="34"/>
  <c r="AK76" i="34"/>
  <c r="F76" i="34"/>
  <c r="AL76" i="34"/>
  <c r="I76" i="34"/>
  <c r="M76" i="34"/>
  <c r="Q76" i="34"/>
  <c r="Y76" i="34"/>
  <c r="AC76" i="34"/>
  <c r="AG76" i="34"/>
  <c r="AO76" i="34"/>
  <c r="AS76" i="34"/>
  <c r="AW76" i="34"/>
  <c r="J76" i="34"/>
  <c r="N76" i="34"/>
  <c r="R76" i="34"/>
  <c r="Z76" i="34"/>
  <c r="AD76" i="34"/>
  <c r="AH76" i="34"/>
  <c r="AP76" i="34"/>
  <c r="AT76" i="34"/>
  <c r="AX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G19" i="10"/>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D34" i="20"/>
  <c r="AQ29" i="36" l="1"/>
  <c r="AJ29" i="34"/>
  <c r="AA29" i="36"/>
  <c r="K28" i="36"/>
  <c r="K29" i="36" s="1"/>
  <c r="AR29" i="34"/>
  <c r="AV29" i="34"/>
  <c r="AS18" i="34"/>
  <c r="AS26" i="34" s="1"/>
  <c r="AS28" i="34" s="1"/>
  <c r="AS29" i="34" s="1"/>
  <c r="AI18" i="34"/>
  <c r="AI26" i="34" s="1"/>
  <c r="E28" i="36"/>
  <c r="V28" i="36"/>
  <c r="AG28" i="36"/>
  <c r="AY32" i="36"/>
  <c r="AU32" i="36"/>
  <c r="AQ32" i="36"/>
  <c r="AM32" i="36"/>
  <c r="AI32" i="36"/>
  <c r="AE32" i="36"/>
  <c r="AA32" i="36"/>
  <c r="W32" i="36"/>
  <c r="S32" i="36"/>
  <c r="O32" i="36"/>
  <c r="K32" i="36"/>
  <c r="AZ32" i="36"/>
  <c r="AT32" i="36"/>
  <c r="AO32" i="36"/>
  <c r="AJ32" i="36"/>
  <c r="AD32" i="36"/>
  <c r="Y32" i="36"/>
  <c r="T32" i="36"/>
  <c r="N32" i="36"/>
  <c r="I32" i="36"/>
  <c r="AX32" i="36"/>
  <c r="AS32" i="36"/>
  <c r="AN32" i="36"/>
  <c r="AH32" i="36"/>
  <c r="AC32" i="36"/>
  <c r="X32" i="36"/>
  <c r="R32" i="36"/>
  <c r="M32" i="36"/>
  <c r="H32" i="36"/>
  <c r="AR32" i="36"/>
  <c r="AG32" i="36"/>
  <c r="V32" i="36"/>
  <c r="L32" i="36"/>
  <c r="AL32" i="36"/>
  <c r="Q32" i="36"/>
  <c r="AK32" i="36"/>
  <c r="P32" i="36"/>
  <c r="AP32" i="36"/>
  <c r="AF32" i="36"/>
  <c r="U32" i="36"/>
  <c r="J32" i="36"/>
  <c r="AW32" i="36"/>
  <c r="AB32" i="36"/>
  <c r="AV32" i="36"/>
  <c r="Z32" i="36"/>
  <c r="BD44" i="36"/>
  <c r="AZ44" i="36"/>
  <c r="AV44" i="36"/>
  <c r="AR44" i="36"/>
  <c r="AN44" i="36"/>
  <c r="AJ44" i="36"/>
  <c r="AF44" i="36"/>
  <c r="AB44" i="36"/>
  <c r="X44" i="36"/>
  <c r="T44" i="36"/>
  <c r="BC44" i="36"/>
  <c r="AY44" i="36"/>
  <c r="AU44" i="36"/>
  <c r="AQ44" i="36"/>
  <c r="AM44" i="36"/>
  <c r="AI44" i="36"/>
  <c r="AE44" i="36"/>
  <c r="AA44" i="36"/>
  <c r="W44" i="36"/>
  <c r="BA44" i="36"/>
  <c r="AS44" i="36"/>
  <c r="AK44" i="36"/>
  <c r="AC44" i="36"/>
  <c r="U44" i="36"/>
  <c r="AX44" i="36"/>
  <c r="AP44" i="36"/>
  <c r="AH44" i="36"/>
  <c r="Z44" i="36"/>
  <c r="BB44" i="36"/>
  <c r="AL44" i="36"/>
  <c r="V44" i="36"/>
  <c r="AW44" i="36"/>
  <c r="AG44" i="36"/>
  <c r="AD44" i="36"/>
  <c r="AT44" i="36"/>
  <c r="AO44" i="36"/>
  <c r="Y44" i="36"/>
  <c r="AH28" i="36"/>
  <c r="AH29" i="36" s="1"/>
  <c r="R28" i="36"/>
  <c r="R29" i="36" s="1"/>
  <c r="AS28" i="36"/>
  <c r="M28" i="36"/>
  <c r="AI29" i="36"/>
  <c r="G29" i="36"/>
  <c r="AT28" i="36"/>
  <c r="AT29" i="36"/>
  <c r="AD28" i="36"/>
  <c r="AD29" i="36" s="1"/>
  <c r="N28" i="36"/>
  <c r="N29" i="36" s="1"/>
  <c r="AO28" i="36"/>
  <c r="Y28" i="36"/>
  <c r="I28" i="36"/>
  <c r="BB49" i="36"/>
  <c r="AX49" i="36"/>
  <c r="AT49" i="36"/>
  <c r="AP49" i="36"/>
  <c r="AL49" i="36"/>
  <c r="AH49" i="36"/>
  <c r="AD49" i="36"/>
  <c r="Z49" i="36"/>
  <c r="BC49" i="36"/>
  <c r="AW49" i="36"/>
  <c r="AR49" i="36"/>
  <c r="AM49" i="36"/>
  <c r="AG49" i="36"/>
  <c r="AB49" i="36"/>
  <c r="BA49" i="36"/>
  <c r="AV49" i="36"/>
  <c r="AQ49" i="36"/>
  <c r="AK49" i="36"/>
  <c r="AF49" i="36"/>
  <c r="AA49" i="36"/>
  <c r="AY49" i="36"/>
  <c r="AN49" i="36"/>
  <c r="AC49" i="36"/>
  <c r="AU49" i="36"/>
  <c r="AJ49" i="36"/>
  <c r="Y49" i="36"/>
  <c r="AZ49" i="36"/>
  <c r="AE49" i="36"/>
  <c r="AS49" i="36"/>
  <c r="AO49" i="36"/>
  <c r="AI49" i="36"/>
  <c r="BD49" i="36"/>
  <c r="AY33" i="36"/>
  <c r="AU33" i="36"/>
  <c r="AQ33" i="36"/>
  <c r="AM33" i="36"/>
  <c r="AI33" i="36"/>
  <c r="AE33" i="36"/>
  <c r="AA33" i="36"/>
  <c r="W33" i="36"/>
  <c r="S33" i="36"/>
  <c r="O33" i="36"/>
  <c r="K33" i="36"/>
  <c r="AX33" i="36"/>
  <c r="AS33" i="36"/>
  <c r="AN33" i="36"/>
  <c r="AH33" i="36"/>
  <c r="AC33" i="36"/>
  <c r="X33" i="36"/>
  <c r="R33" i="36"/>
  <c r="M33" i="36"/>
  <c r="AW33" i="36"/>
  <c r="AR33" i="36"/>
  <c r="AL33" i="36"/>
  <c r="AG33" i="36"/>
  <c r="AB33" i="36"/>
  <c r="V33" i="36"/>
  <c r="Q33" i="36"/>
  <c r="L33" i="36"/>
  <c r="BA33" i="36"/>
  <c r="AP33" i="36"/>
  <c r="AF33" i="36"/>
  <c r="U33" i="36"/>
  <c r="J33" i="36"/>
  <c r="AV33" i="36"/>
  <c r="P33" i="36"/>
  <c r="AJ33" i="36"/>
  <c r="N33" i="36"/>
  <c r="AZ33" i="36"/>
  <c r="AO33" i="36"/>
  <c r="AD33" i="36"/>
  <c r="T33" i="36"/>
  <c r="I33" i="36"/>
  <c r="AK33" i="36"/>
  <c r="Z33" i="36"/>
  <c r="AT33" i="36"/>
  <c r="Y33" i="36"/>
  <c r="BD53" i="36"/>
  <c r="AZ53" i="36"/>
  <c r="AV53" i="36"/>
  <c r="AR53" i="36"/>
  <c r="AN53" i="36"/>
  <c r="AJ53" i="36"/>
  <c r="AF53" i="36"/>
  <c r="BB53" i="36"/>
  <c r="AW53" i="36"/>
  <c r="AQ53" i="36"/>
  <c r="AL53" i="36"/>
  <c r="AG53" i="36"/>
  <c r="BA53" i="36"/>
  <c r="AU53" i="36"/>
  <c r="AP53" i="36"/>
  <c r="AK53" i="36"/>
  <c r="AE53" i="36"/>
  <c r="AX53" i="36"/>
  <c r="AM53" i="36"/>
  <c r="AC53" i="36"/>
  <c r="AT53" i="36"/>
  <c r="AI53" i="36"/>
  <c r="AO53" i="36"/>
  <c r="AY53" i="36"/>
  <c r="BC53" i="36"/>
  <c r="AH53" i="36"/>
  <c r="AD53" i="36"/>
  <c r="AS53" i="36"/>
  <c r="BC37" i="36"/>
  <c r="AY37" i="36"/>
  <c r="AU37" i="36"/>
  <c r="AQ37" i="36"/>
  <c r="AM37" i="36"/>
  <c r="AI37" i="36"/>
  <c r="AE37" i="36"/>
  <c r="AA37" i="36"/>
  <c r="W37" i="36"/>
  <c r="S37" i="36"/>
  <c r="O37" i="36"/>
  <c r="AZ37" i="36"/>
  <c r="AT37" i="36"/>
  <c r="AO37" i="36"/>
  <c r="AJ37" i="36"/>
  <c r="AD37" i="36"/>
  <c r="Y37" i="36"/>
  <c r="T37" i="36"/>
  <c r="N37" i="36"/>
  <c r="BD37" i="36"/>
  <c r="AW37" i="36"/>
  <c r="AP37" i="36"/>
  <c r="AH37" i="36"/>
  <c r="AB37" i="36"/>
  <c r="U37" i="36"/>
  <c r="M37" i="36"/>
  <c r="BB37" i="36"/>
  <c r="AV37" i="36"/>
  <c r="AN37" i="36"/>
  <c r="AG37" i="36"/>
  <c r="Z37" i="36"/>
  <c r="R37" i="36"/>
  <c r="BA37" i="36"/>
  <c r="AL37" i="36"/>
  <c r="X37" i="36"/>
  <c r="Q37" i="36"/>
  <c r="AR37" i="36"/>
  <c r="P37" i="36"/>
  <c r="AX37" i="36"/>
  <c r="AK37" i="36"/>
  <c r="V37" i="36"/>
  <c r="AS37" i="36"/>
  <c r="AF37" i="36"/>
  <c r="AC37" i="36"/>
  <c r="BB56" i="36"/>
  <c r="AX56" i="36"/>
  <c r="AT56" i="36"/>
  <c r="AP56" i="36"/>
  <c r="AL56" i="36"/>
  <c r="AH56" i="36"/>
  <c r="BD56" i="36"/>
  <c r="AY56" i="36"/>
  <c r="AS56" i="36"/>
  <c r="AN56" i="36"/>
  <c r="AI56" i="36"/>
  <c r="BC56" i="36"/>
  <c r="AW56" i="36"/>
  <c r="AR56" i="36"/>
  <c r="AM56" i="36"/>
  <c r="AG56" i="36"/>
  <c r="AU56" i="36"/>
  <c r="AJ56" i="36"/>
  <c r="BA56" i="36"/>
  <c r="AQ56" i="36"/>
  <c r="AF56" i="36"/>
  <c r="AV56" i="36"/>
  <c r="AK56" i="36"/>
  <c r="AO56" i="36"/>
  <c r="AZ56" i="36"/>
  <c r="BB40" i="36"/>
  <c r="AX40" i="36"/>
  <c r="AT40" i="36"/>
  <c r="AP40" i="36"/>
  <c r="AL40" i="36"/>
  <c r="BA40" i="36"/>
  <c r="AW40" i="36"/>
  <c r="AS40" i="36"/>
  <c r="AO40" i="36"/>
  <c r="AK40" i="36"/>
  <c r="AG40" i="36"/>
  <c r="AC40" i="36"/>
  <c r="Y40" i="36"/>
  <c r="U40" i="36"/>
  <c r="Q40" i="36"/>
  <c r="BC40" i="36"/>
  <c r="AU40" i="36"/>
  <c r="AM40" i="36"/>
  <c r="AF40" i="36"/>
  <c r="AA40" i="36"/>
  <c r="V40" i="36"/>
  <c r="P40" i="36"/>
  <c r="AZ40" i="36"/>
  <c r="AR40" i="36"/>
  <c r="AJ40" i="36"/>
  <c r="AE40" i="36"/>
  <c r="Z40" i="36"/>
  <c r="AV40" i="36"/>
  <c r="AH40" i="36"/>
  <c r="W40" i="36"/>
  <c r="AQ40" i="36"/>
  <c r="AD40" i="36"/>
  <c r="T40" i="36"/>
  <c r="BD40" i="36"/>
  <c r="AB40" i="36"/>
  <c r="S40" i="36"/>
  <c r="AI40" i="36"/>
  <c r="AY40" i="36"/>
  <c r="X40" i="36"/>
  <c r="AN40" i="36"/>
  <c r="R40" i="36"/>
  <c r="AL28" i="36"/>
  <c r="AL29" i="36"/>
  <c r="F28" i="36"/>
  <c r="F29" i="36" s="1"/>
  <c r="AW28" i="36"/>
  <c r="Q28" i="36"/>
  <c r="BB57" i="36"/>
  <c r="AX57" i="36"/>
  <c r="AT57" i="36"/>
  <c r="AP57" i="36"/>
  <c r="AL57" i="36"/>
  <c r="AH57" i="36"/>
  <c r="BA57" i="36"/>
  <c r="AV57" i="36"/>
  <c r="AQ57" i="36"/>
  <c r="AK57" i="36"/>
  <c r="AZ57" i="36"/>
  <c r="AU57" i="36"/>
  <c r="AO57" i="36"/>
  <c r="AJ57" i="36"/>
  <c r="BC57" i="36"/>
  <c r="AR57" i="36"/>
  <c r="AG57" i="36"/>
  <c r="AY57" i="36"/>
  <c r="AN57" i="36"/>
  <c r="AS57" i="36"/>
  <c r="BD57" i="36"/>
  <c r="AM57" i="36"/>
  <c r="AI57" i="36"/>
  <c r="AW57" i="36"/>
  <c r="BB41" i="36"/>
  <c r="AX41" i="36"/>
  <c r="AT41" i="36"/>
  <c r="AP41" i="36"/>
  <c r="AL41" i="36"/>
  <c r="AH41" i="36"/>
  <c r="AD41" i="36"/>
  <c r="Z41" i="36"/>
  <c r="V41" i="36"/>
  <c r="R41" i="36"/>
  <c r="BA41" i="36"/>
  <c r="AW41" i="36"/>
  <c r="AS41" i="36"/>
  <c r="AO41" i="36"/>
  <c r="AK41" i="36"/>
  <c r="AG41" i="36"/>
  <c r="AC41" i="36"/>
  <c r="Y41" i="36"/>
  <c r="U41" i="36"/>
  <c r="Q41" i="36"/>
  <c r="BC41" i="36"/>
  <c r="AU41" i="36"/>
  <c r="AM41" i="36"/>
  <c r="AE41" i="36"/>
  <c r="W41" i="36"/>
  <c r="AZ41" i="36"/>
  <c r="AR41" i="36"/>
  <c r="AJ41" i="36"/>
  <c r="AB41" i="36"/>
  <c r="T41" i="36"/>
  <c r="BD41" i="36"/>
  <c r="AN41" i="36"/>
  <c r="X41" i="36"/>
  <c r="AY41" i="36"/>
  <c r="AI41" i="36"/>
  <c r="S41" i="36"/>
  <c r="AV41" i="36"/>
  <c r="AF41" i="36"/>
  <c r="AQ41" i="36"/>
  <c r="AA41" i="36"/>
  <c r="BD45" i="36"/>
  <c r="AZ45" i="36"/>
  <c r="AV45" i="36"/>
  <c r="AR45" i="36"/>
  <c r="AN45" i="36"/>
  <c r="AJ45" i="36"/>
  <c r="AF45" i="36"/>
  <c r="AB45" i="36"/>
  <c r="X45" i="36"/>
  <c r="BC45" i="36"/>
  <c r="AY45" i="36"/>
  <c r="AU45" i="36"/>
  <c r="AQ45" i="36"/>
  <c r="AM45" i="36"/>
  <c r="AI45" i="36"/>
  <c r="AE45" i="36"/>
  <c r="AA45" i="36"/>
  <c r="W45" i="36"/>
  <c r="AW45" i="36"/>
  <c r="AO45" i="36"/>
  <c r="AG45" i="36"/>
  <c r="Y45" i="36"/>
  <c r="BB45" i="36"/>
  <c r="AT45" i="36"/>
  <c r="AL45" i="36"/>
  <c r="AD45" i="36"/>
  <c r="V45" i="36"/>
  <c r="AX45" i="36"/>
  <c r="AH45" i="36"/>
  <c r="AS45" i="36"/>
  <c r="AC45" i="36"/>
  <c r="Z45" i="36"/>
  <c r="BA45" i="36"/>
  <c r="U45" i="36"/>
  <c r="AP45" i="36"/>
  <c r="AK45" i="36"/>
  <c r="BB48" i="36"/>
  <c r="BC48" i="36"/>
  <c r="AX48" i="36"/>
  <c r="AT48" i="36"/>
  <c r="AP48" i="36"/>
  <c r="AL48" i="36"/>
  <c r="AH48" i="36"/>
  <c r="AD48" i="36"/>
  <c r="Z48" i="36"/>
  <c r="BA48" i="36"/>
  <c r="AW48" i="36"/>
  <c r="AS48" i="36"/>
  <c r="AO48" i="36"/>
  <c r="AK48" i="36"/>
  <c r="AG48" i="36"/>
  <c r="AC48" i="36"/>
  <c r="Y48" i="36"/>
  <c r="AY48" i="36"/>
  <c r="AQ48" i="36"/>
  <c r="AI48" i="36"/>
  <c r="AA48" i="36"/>
  <c r="AV48" i="36"/>
  <c r="AN48" i="36"/>
  <c r="AF48" i="36"/>
  <c r="X48" i="36"/>
  <c r="AR48" i="36"/>
  <c r="AB48" i="36"/>
  <c r="BD48" i="36"/>
  <c r="AM48" i="36"/>
  <c r="AZ48" i="36"/>
  <c r="AU48" i="36"/>
  <c r="AJ48" i="36"/>
  <c r="AE48" i="36"/>
  <c r="AC28" i="36"/>
  <c r="AC29" i="36" s="1"/>
  <c r="AV29" i="36"/>
  <c r="AJ29" i="36"/>
  <c r="AU29" i="36"/>
  <c r="S29" i="36"/>
  <c r="AP28" i="36"/>
  <c r="Z28" i="36"/>
  <c r="Z29" i="36"/>
  <c r="J28" i="36"/>
  <c r="AK28" i="36"/>
  <c r="U28" i="36"/>
  <c r="U29" i="36" s="1"/>
  <c r="AN29" i="36"/>
  <c r="X29" i="36"/>
  <c r="H29" i="36"/>
  <c r="AB29" i="36"/>
  <c r="L29" i="36"/>
  <c r="AE29" i="36"/>
  <c r="O29" i="36"/>
  <c r="AR29" i="36"/>
  <c r="BD52" i="36"/>
  <c r="AZ52" i="36"/>
  <c r="AV52" i="36"/>
  <c r="AR52" i="36"/>
  <c r="AN52" i="36"/>
  <c r="AJ52" i="36"/>
  <c r="AF52" i="36"/>
  <c r="AB52" i="36"/>
  <c r="BC52" i="36"/>
  <c r="AX52" i="36"/>
  <c r="AS52" i="36"/>
  <c r="AM52" i="36"/>
  <c r="AH52" i="36"/>
  <c r="AC52" i="36"/>
  <c r="BB52" i="36"/>
  <c r="AW52" i="36"/>
  <c r="AQ52" i="36"/>
  <c r="AL52" i="36"/>
  <c r="AG52" i="36"/>
  <c r="AT52" i="36"/>
  <c r="AI52" i="36"/>
  <c r="BA52" i="36"/>
  <c r="AP52" i="36"/>
  <c r="AE52" i="36"/>
  <c r="AU52" i="36"/>
  <c r="AK52" i="36"/>
  <c r="AO52" i="36"/>
  <c r="AD52" i="36"/>
  <c r="AY52" i="36"/>
  <c r="BC36" i="36"/>
  <c r="AY36" i="36"/>
  <c r="AU36" i="36"/>
  <c r="AQ36" i="36"/>
  <c r="AM36" i="36"/>
  <c r="AI36" i="36"/>
  <c r="AE36" i="36"/>
  <c r="AA36" i="36"/>
  <c r="W36" i="36"/>
  <c r="S36" i="36"/>
  <c r="O36" i="36"/>
  <c r="BA36" i="36"/>
  <c r="AV36" i="36"/>
  <c r="AP36" i="36"/>
  <c r="AK36" i="36"/>
  <c r="AF36" i="36"/>
  <c r="Z36" i="36"/>
  <c r="U36" i="36"/>
  <c r="P36" i="36"/>
  <c r="AX36" i="36"/>
  <c r="AR36" i="36"/>
  <c r="AJ36" i="36"/>
  <c r="AC36" i="36"/>
  <c r="V36" i="36"/>
  <c r="N36" i="36"/>
  <c r="BD36" i="36"/>
  <c r="AW36" i="36"/>
  <c r="AO36" i="36"/>
  <c r="AH36" i="36"/>
  <c r="AB36" i="36"/>
  <c r="T36" i="36"/>
  <c r="M36" i="36"/>
  <c r="BB36" i="36"/>
  <c r="AN36" i="36"/>
  <c r="Y36" i="36"/>
  <c r="L36" i="36"/>
  <c r="AG36" i="36"/>
  <c r="AD36" i="36"/>
  <c r="AZ36" i="36"/>
  <c r="AL36" i="36"/>
  <c r="X36" i="36"/>
  <c r="AT36" i="36"/>
  <c r="R36" i="36"/>
  <c r="AS36" i="36"/>
  <c r="Q36" i="36"/>
  <c r="N28" i="34"/>
  <c r="BD53" i="34"/>
  <c r="AZ53" i="34"/>
  <c r="AV53" i="34"/>
  <c r="AR53" i="34"/>
  <c r="AN53" i="34"/>
  <c r="AJ53" i="34"/>
  <c r="AF53" i="34"/>
  <c r="BC53" i="34"/>
  <c r="AY53" i="34"/>
  <c r="AU53" i="34"/>
  <c r="AQ53" i="34"/>
  <c r="AM53" i="34"/>
  <c r="AI53" i="34"/>
  <c r="AE53" i="34"/>
  <c r="AW53" i="34"/>
  <c r="AO53" i="34"/>
  <c r="AG53" i="34"/>
  <c r="BB53" i="34"/>
  <c r="AT53" i="34"/>
  <c r="AL53" i="34"/>
  <c r="AD53" i="34"/>
  <c r="AS53" i="34"/>
  <c r="AC53" i="34"/>
  <c r="BA53" i="34"/>
  <c r="AX53" i="34"/>
  <c r="AP53" i="34"/>
  <c r="AK53" i="34"/>
  <c r="AH53" i="34"/>
  <c r="R28" i="34"/>
  <c r="R29" i="34" s="1"/>
  <c r="AL28" i="34"/>
  <c r="AL29" i="34"/>
  <c r="F28" i="34"/>
  <c r="F29" i="34" s="1"/>
  <c r="BC58" i="34"/>
  <c r="AY58" i="34"/>
  <c r="AU58" i="34"/>
  <c r="AQ58" i="34"/>
  <c r="AM58" i="34"/>
  <c r="AI58" i="34"/>
  <c r="BB58" i="34"/>
  <c r="AX58" i="34"/>
  <c r="AT58" i="34"/>
  <c r="AP58" i="34"/>
  <c r="AL58" i="34"/>
  <c r="AH58" i="34"/>
  <c r="BD58" i="34"/>
  <c r="AV58" i="34"/>
  <c r="AN58" i="34"/>
  <c r="BA58" i="34"/>
  <c r="AS58" i="34"/>
  <c r="AK58" i="34"/>
  <c r="AO58" i="34"/>
  <c r="AZ58" i="34"/>
  <c r="AJ58" i="34"/>
  <c r="AR58" i="34"/>
  <c r="AW58" i="34"/>
  <c r="BC42" i="34"/>
  <c r="AY42" i="34"/>
  <c r="AU42" i="34"/>
  <c r="AQ42" i="34"/>
  <c r="AM42" i="34"/>
  <c r="AI42" i="34"/>
  <c r="AE42" i="34"/>
  <c r="AA42" i="34"/>
  <c r="W42" i="34"/>
  <c r="S42" i="34"/>
  <c r="BB42" i="34"/>
  <c r="AX42" i="34"/>
  <c r="AZ42" i="34"/>
  <c r="AS42" i="34"/>
  <c r="AN42" i="34"/>
  <c r="AH42" i="34"/>
  <c r="AC42" i="34"/>
  <c r="X42" i="34"/>
  <c r="R42" i="34"/>
  <c r="AW42" i="34"/>
  <c r="AR42" i="34"/>
  <c r="AL42" i="34"/>
  <c r="AG42" i="34"/>
  <c r="AB42" i="34"/>
  <c r="V42" i="34"/>
  <c r="BD42" i="34"/>
  <c r="AP42" i="34"/>
  <c r="AF42" i="34"/>
  <c r="U42" i="34"/>
  <c r="AV42" i="34"/>
  <c r="Z42" i="34"/>
  <c r="AT42" i="34"/>
  <c r="Y42" i="34"/>
  <c r="BA42" i="34"/>
  <c r="AO42" i="34"/>
  <c r="AD42" i="34"/>
  <c r="T42" i="34"/>
  <c r="AK42" i="34"/>
  <c r="AJ42" i="34"/>
  <c r="BA57" i="34"/>
  <c r="BC57" i="34"/>
  <c r="AX57" i="34"/>
  <c r="AT57" i="34"/>
  <c r="AP57" i="34"/>
  <c r="AL57" i="34"/>
  <c r="AH57" i="34"/>
  <c r="BB57" i="34"/>
  <c r="AW57" i="34"/>
  <c r="AS57" i="34"/>
  <c r="AO57" i="34"/>
  <c r="AK57" i="34"/>
  <c r="AG57" i="34"/>
  <c r="AY57" i="34"/>
  <c r="AQ57" i="34"/>
  <c r="AI57" i="34"/>
  <c r="AV57" i="34"/>
  <c r="AN57" i="34"/>
  <c r="BD57" i="34"/>
  <c r="AM57" i="34"/>
  <c r="AR57" i="34"/>
  <c r="AZ57" i="34"/>
  <c r="AJ57" i="34"/>
  <c r="AU57" i="34"/>
  <c r="BD45" i="34"/>
  <c r="AZ45" i="34"/>
  <c r="AV45" i="34"/>
  <c r="AR45" i="34"/>
  <c r="AN45" i="34"/>
  <c r="AJ45" i="34"/>
  <c r="AF45" i="34"/>
  <c r="AB45" i="34"/>
  <c r="X45" i="34"/>
  <c r="BC45" i="34"/>
  <c r="AY45" i="34"/>
  <c r="AU45" i="34"/>
  <c r="AQ45" i="34"/>
  <c r="AM45" i="34"/>
  <c r="AI45" i="34"/>
  <c r="AE45" i="34"/>
  <c r="AA45" i="34"/>
  <c r="W45" i="34"/>
  <c r="BA45" i="34"/>
  <c r="AS45" i="34"/>
  <c r="AK45" i="34"/>
  <c r="AC45" i="34"/>
  <c r="U45" i="34"/>
  <c r="AX45" i="34"/>
  <c r="AP45" i="34"/>
  <c r="AH45" i="34"/>
  <c r="Z45" i="34"/>
  <c r="AO45" i="34"/>
  <c r="Y45" i="34"/>
  <c r="AW45" i="34"/>
  <c r="AT45" i="34"/>
  <c r="BB45" i="34"/>
  <c r="AL45" i="34"/>
  <c r="V45" i="34"/>
  <c r="AG45" i="34"/>
  <c r="AD45" i="34"/>
  <c r="AP28" i="34"/>
  <c r="J28" i="34"/>
  <c r="J29" i="34" s="1"/>
  <c r="BA46" i="34"/>
  <c r="AW46" i="34"/>
  <c r="AS46" i="34"/>
  <c r="AO46" i="34"/>
  <c r="AK46" i="34"/>
  <c r="AG46" i="34"/>
  <c r="AC46" i="34"/>
  <c r="Y46" i="34"/>
  <c r="BD46" i="34"/>
  <c r="AZ46" i="34"/>
  <c r="AV46" i="34"/>
  <c r="AR46" i="34"/>
  <c r="AN46" i="34"/>
  <c r="AJ46" i="34"/>
  <c r="AF46" i="34"/>
  <c r="AB46" i="34"/>
  <c r="X46" i="34"/>
  <c r="AX46" i="34"/>
  <c r="AP46" i="34"/>
  <c r="AH46" i="34"/>
  <c r="Z46" i="34"/>
  <c r="BC46" i="34"/>
  <c r="AU46" i="34"/>
  <c r="AM46" i="34"/>
  <c r="AE46" i="34"/>
  <c r="W46" i="34"/>
  <c r="BB46" i="34"/>
  <c r="AL46" i="34"/>
  <c r="V46" i="34"/>
  <c r="AT46" i="34"/>
  <c r="AY46" i="34"/>
  <c r="AI46" i="34"/>
  <c r="AD46" i="34"/>
  <c r="AQ46" i="34"/>
  <c r="AA46" i="34"/>
  <c r="E62" i="34"/>
  <c r="AW30" i="34"/>
  <c r="AS30" i="34"/>
  <c r="AO30" i="34"/>
  <c r="AK30" i="34"/>
  <c r="AG30" i="34"/>
  <c r="AC30" i="34"/>
  <c r="Y30" i="34"/>
  <c r="U30" i="34"/>
  <c r="Q30" i="34"/>
  <c r="M30" i="34"/>
  <c r="I30" i="34"/>
  <c r="AQ30" i="34"/>
  <c r="AE30" i="34"/>
  <c r="W30" i="34"/>
  <c r="O30" i="34"/>
  <c r="G30" i="34"/>
  <c r="AV30" i="34"/>
  <c r="AR30" i="34"/>
  <c r="AN30" i="34"/>
  <c r="AJ30" i="34"/>
  <c r="AF30" i="34"/>
  <c r="AB30" i="34"/>
  <c r="X30" i="34"/>
  <c r="T30" i="34"/>
  <c r="P30" i="34"/>
  <c r="L30" i="34"/>
  <c r="H30" i="34"/>
  <c r="AU30" i="34"/>
  <c r="AM30" i="34"/>
  <c r="AI30" i="34"/>
  <c r="AA30" i="34"/>
  <c r="S30" i="34"/>
  <c r="K30" i="34"/>
  <c r="AT30" i="34"/>
  <c r="AD30" i="34"/>
  <c r="N30" i="34"/>
  <c r="V30" i="34"/>
  <c r="AX30" i="34"/>
  <c r="R30" i="34"/>
  <c r="AP30" i="34"/>
  <c r="Z30" i="34"/>
  <c r="J30" i="34"/>
  <c r="AL30" i="34"/>
  <c r="F30" i="34"/>
  <c r="F60" i="34" s="1"/>
  <c r="AH30" i="34"/>
  <c r="BA36" i="34"/>
  <c r="AW36" i="34"/>
  <c r="AS36" i="34"/>
  <c r="AO36" i="34"/>
  <c r="AK36" i="34"/>
  <c r="AG36" i="34"/>
  <c r="AC36" i="34"/>
  <c r="Y36" i="34"/>
  <c r="U36" i="34"/>
  <c r="Q36" i="34"/>
  <c r="M36" i="34"/>
  <c r="BD36" i="34"/>
  <c r="AZ36" i="34"/>
  <c r="AV36" i="34"/>
  <c r="AR36" i="34"/>
  <c r="AN36" i="34"/>
  <c r="AJ36" i="34"/>
  <c r="AF36" i="34"/>
  <c r="AB36" i="34"/>
  <c r="X36" i="34"/>
  <c r="T36" i="34"/>
  <c r="AY36" i="34"/>
  <c r="AQ36" i="34"/>
  <c r="AI36" i="34"/>
  <c r="AA36" i="34"/>
  <c r="S36" i="34"/>
  <c r="N36" i="34"/>
  <c r="AU36" i="34"/>
  <c r="AE36" i="34"/>
  <c r="P36" i="34"/>
  <c r="BB36" i="34"/>
  <c r="AL36" i="34"/>
  <c r="V36" i="34"/>
  <c r="AX36" i="34"/>
  <c r="AP36" i="34"/>
  <c r="AH36" i="34"/>
  <c r="Z36" i="34"/>
  <c r="R36" i="34"/>
  <c r="L36" i="34"/>
  <c r="BC36" i="34"/>
  <c r="AM36" i="34"/>
  <c r="W36" i="34"/>
  <c r="AT36" i="34"/>
  <c r="AD36" i="34"/>
  <c r="O36" i="34"/>
  <c r="BB48" i="34"/>
  <c r="AX48" i="34"/>
  <c r="AT48" i="34"/>
  <c r="AP48" i="34"/>
  <c r="AL48" i="34"/>
  <c r="AH48" i="34"/>
  <c r="AD48" i="34"/>
  <c r="Z48" i="34"/>
  <c r="BA48" i="34"/>
  <c r="AW48" i="34"/>
  <c r="AS48" i="34"/>
  <c r="AO48" i="34"/>
  <c r="AK48" i="34"/>
  <c r="AG48" i="34"/>
  <c r="AC48" i="34"/>
  <c r="Y48" i="34"/>
  <c r="BC48" i="34"/>
  <c r="AU48" i="34"/>
  <c r="AM48" i="34"/>
  <c r="AE48" i="34"/>
  <c r="AZ48" i="34"/>
  <c r="AR48" i="34"/>
  <c r="AJ48" i="34"/>
  <c r="AB48" i="34"/>
  <c r="AY48" i="34"/>
  <c r="AI48" i="34"/>
  <c r="AQ48" i="34"/>
  <c r="BD48" i="34"/>
  <c r="X48" i="34"/>
  <c r="AV48" i="34"/>
  <c r="AF48" i="34"/>
  <c r="AA48" i="34"/>
  <c r="AN48" i="34"/>
  <c r="BB49" i="34"/>
  <c r="AX49" i="34"/>
  <c r="AT49" i="34"/>
  <c r="AP49" i="34"/>
  <c r="AL49" i="34"/>
  <c r="AH49" i="34"/>
  <c r="AD49" i="34"/>
  <c r="Z49" i="34"/>
  <c r="BA49" i="34"/>
  <c r="AW49" i="34"/>
  <c r="AS49" i="34"/>
  <c r="AO49" i="34"/>
  <c r="AK49" i="34"/>
  <c r="AG49" i="34"/>
  <c r="AC49" i="34"/>
  <c r="Y49" i="34"/>
  <c r="BC49" i="34"/>
  <c r="AU49" i="34"/>
  <c r="AM49" i="34"/>
  <c r="AE49" i="34"/>
  <c r="AZ49" i="34"/>
  <c r="AR49" i="34"/>
  <c r="AJ49" i="34"/>
  <c r="AB49" i="34"/>
  <c r="AY49" i="34"/>
  <c r="AI49" i="34"/>
  <c r="AQ49" i="34"/>
  <c r="BD49" i="34"/>
  <c r="AV49" i="34"/>
  <c r="AF49" i="34"/>
  <c r="AA49" i="34"/>
  <c r="AN49" i="34"/>
  <c r="AD28" i="34"/>
  <c r="AD29" i="34"/>
  <c r="AW29" i="34"/>
  <c r="AG29" i="34"/>
  <c r="Q29" i="34"/>
  <c r="BD44" i="34"/>
  <c r="AZ44" i="34"/>
  <c r="AV44" i="34"/>
  <c r="AR44" i="34"/>
  <c r="AN44" i="34"/>
  <c r="AJ44" i="34"/>
  <c r="AF44" i="34"/>
  <c r="AB44" i="34"/>
  <c r="X44" i="34"/>
  <c r="T44" i="34"/>
  <c r="BC44" i="34"/>
  <c r="AY44" i="34"/>
  <c r="AU44" i="34"/>
  <c r="AQ44" i="34"/>
  <c r="AM44" i="34"/>
  <c r="AI44" i="34"/>
  <c r="AE44" i="34"/>
  <c r="AA44" i="34"/>
  <c r="W44" i="34"/>
  <c r="AW44" i="34"/>
  <c r="AO44" i="34"/>
  <c r="AG44" i="34"/>
  <c r="Y44" i="34"/>
  <c r="BB44" i="34"/>
  <c r="AT44" i="34"/>
  <c r="AL44" i="34"/>
  <c r="AD44" i="34"/>
  <c r="V44" i="34"/>
  <c r="AS44" i="34"/>
  <c r="AC44" i="34"/>
  <c r="BA44" i="34"/>
  <c r="AX44" i="34"/>
  <c r="AP44" i="34"/>
  <c r="Z44" i="34"/>
  <c r="AK44" i="34"/>
  <c r="U44" i="34"/>
  <c r="AH44" i="34"/>
  <c r="AF29" i="34"/>
  <c r="T29" i="34"/>
  <c r="AH28" i="34"/>
  <c r="S29" i="34"/>
  <c r="AO29" i="34"/>
  <c r="U29" i="34"/>
  <c r="E29" i="34"/>
  <c r="AQ29" i="34"/>
  <c r="K29" i="34"/>
  <c r="W29" i="34"/>
  <c r="AW32" i="34"/>
  <c r="AS32" i="34"/>
  <c r="AO32" i="34"/>
  <c r="AK32" i="34"/>
  <c r="AG32" i="34"/>
  <c r="AC32" i="34"/>
  <c r="Y32" i="34"/>
  <c r="U32" i="34"/>
  <c r="Q32" i="34"/>
  <c r="M32" i="34"/>
  <c r="I32" i="34"/>
  <c r="AU32" i="34"/>
  <c r="AM32" i="34"/>
  <c r="AE32" i="34"/>
  <c r="W32" i="34"/>
  <c r="O32" i="34"/>
  <c r="AZ32" i="34"/>
  <c r="AV32" i="34"/>
  <c r="AR32" i="34"/>
  <c r="AN32" i="34"/>
  <c r="AJ32" i="34"/>
  <c r="AF32" i="34"/>
  <c r="AB32" i="34"/>
  <c r="X32" i="34"/>
  <c r="T32" i="34"/>
  <c r="P32" i="34"/>
  <c r="L32" i="34"/>
  <c r="H32" i="34"/>
  <c r="AY32" i="34"/>
  <c r="AQ32" i="34"/>
  <c r="AI32" i="34"/>
  <c r="AA32" i="34"/>
  <c r="S32" i="34"/>
  <c r="K32" i="34"/>
  <c r="AL32" i="34"/>
  <c r="V32" i="34"/>
  <c r="AD32" i="34"/>
  <c r="Z32" i="34"/>
  <c r="AX32" i="34"/>
  <c r="AH32" i="34"/>
  <c r="R32" i="34"/>
  <c r="AT32" i="34"/>
  <c r="N32" i="34"/>
  <c r="AP32" i="34"/>
  <c r="J32" i="34"/>
  <c r="AT28" i="34"/>
  <c r="BB41" i="34"/>
  <c r="AX41" i="34"/>
  <c r="AZ41" i="34"/>
  <c r="AU41" i="34"/>
  <c r="AQ41" i="34"/>
  <c r="AM41" i="34"/>
  <c r="AI41" i="34"/>
  <c r="AE41" i="34"/>
  <c r="AA41" i="34"/>
  <c r="W41" i="34"/>
  <c r="S41" i="34"/>
  <c r="BD41" i="34"/>
  <c r="AY41" i="34"/>
  <c r="AT41" i="34"/>
  <c r="AP41" i="34"/>
  <c r="AL41" i="34"/>
  <c r="AH41" i="34"/>
  <c r="AD41" i="34"/>
  <c r="Z41" i="34"/>
  <c r="V41" i="34"/>
  <c r="R41" i="34"/>
  <c r="AW41" i="34"/>
  <c r="AO41" i="34"/>
  <c r="AG41" i="34"/>
  <c r="Y41" i="34"/>
  <c r="Q41" i="34"/>
  <c r="AK41" i="34"/>
  <c r="U41" i="34"/>
  <c r="AR41" i="34"/>
  <c r="AB41" i="34"/>
  <c r="AV41" i="34"/>
  <c r="AN41" i="34"/>
  <c r="AF41" i="34"/>
  <c r="X41" i="34"/>
  <c r="BC41" i="34"/>
  <c r="AS41" i="34"/>
  <c r="AC41" i="34"/>
  <c r="BA41" i="34"/>
  <c r="AJ41" i="34"/>
  <c r="T41" i="34"/>
  <c r="BA33" i="34"/>
  <c r="AW33" i="34"/>
  <c r="AS33" i="34"/>
  <c r="AO33" i="34"/>
  <c r="AK33" i="34"/>
  <c r="AG33" i="34"/>
  <c r="AC33" i="34"/>
  <c r="Y33" i="34"/>
  <c r="U33" i="34"/>
  <c r="Q33" i="34"/>
  <c r="M33" i="34"/>
  <c r="I33" i="34"/>
  <c r="AY33" i="34"/>
  <c r="AM33" i="34"/>
  <c r="AE33" i="34"/>
  <c r="W33" i="34"/>
  <c r="O33" i="34"/>
  <c r="AZ33" i="34"/>
  <c r="AV33" i="34"/>
  <c r="AR33" i="34"/>
  <c r="AN33" i="34"/>
  <c r="AJ33" i="34"/>
  <c r="AF33" i="34"/>
  <c r="AB33" i="34"/>
  <c r="X33" i="34"/>
  <c r="T33" i="34"/>
  <c r="P33" i="34"/>
  <c r="L33" i="34"/>
  <c r="AU33" i="34"/>
  <c r="AQ33" i="34"/>
  <c r="AI33" i="34"/>
  <c r="AA33" i="34"/>
  <c r="S33" i="34"/>
  <c r="K33" i="34"/>
  <c r="AP33" i="34"/>
  <c r="Z33" i="34"/>
  <c r="J33" i="34"/>
  <c r="AX33" i="34"/>
  <c r="R33" i="34"/>
  <c r="N33" i="34"/>
  <c r="AL33" i="34"/>
  <c r="V33" i="34"/>
  <c r="AH33" i="34"/>
  <c r="AT33" i="34"/>
  <c r="AD33" i="34"/>
  <c r="V28" i="34"/>
  <c r="V29" i="34" s="1"/>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AK40" i="34"/>
  <c r="U40" i="34"/>
  <c r="AR40" i="34"/>
  <c r="AB40" i="34"/>
  <c r="BD40" i="34"/>
  <c r="AV40" i="34"/>
  <c r="AN40" i="34"/>
  <c r="AF40" i="34"/>
  <c r="X40" i="34"/>
  <c r="P40" i="34"/>
  <c r="BA40" i="34"/>
  <c r="AS40" i="34"/>
  <c r="AC40" i="34"/>
  <c r="AZ40" i="34"/>
  <c r="AJ40" i="34"/>
  <c r="T40" i="34"/>
  <c r="BC50" i="34"/>
  <c r="AY50" i="34"/>
  <c r="AU50" i="34"/>
  <c r="AQ50" i="34"/>
  <c r="AM50" i="34"/>
  <c r="AI50" i="34"/>
  <c r="AE50" i="34"/>
  <c r="AA50" i="34"/>
  <c r="BB50" i="34"/>
  <c r="AX50" i="34"/>
  <c r="AT50" i="34"/>
  <c r="AP50" i="34"/>
  <c r="AL50" i="34"/>
  <c r="AH50" i="34"/>
  <c r="AD50" i="34"/>
  <c r="Z50" i="34"/>
  <c r="BD50" i="34"/>
  <c r="AV50" i="34"/>
  <c r="AN50" i="34"/>
  <c r="AF50" i="34"/>
  <c r="BA50" i="34"/>
  <c r="AS50" i="34"/>
  <c r="AK50" i="34"/>
  <c r="AC50" i="34"/>
  <c r="AZ50" i="34"/>
  <c r="AJ50" i="34"/>
  <c r="AR50" i="34"/>
  <c r="AW50" i="34"/>
  <c r="AG50" i="34"/>
  <c r="AB50" i="34"/>
  <c r="AO50" i="34"/>
  <c r="BA34" i="34"/>
  <c r="AW34" i="34"/>
  <c r="AS34" i="34"/>
  <c r="AO34" i="34"/>
  <c r="AK34" i="34"/>
  <c r="AG34" i="34"/>
  <c r="AC34" i="34"/>
  <c r="Y34" i="34"/>
  <c r="U34" i="34"/>
  <c r="Q34" i="34"/>
  <c r="M34" i="34"/>
  <c r="AY34" i="34"/>
  <c r="AQ34" i="34"/>
  <c r="AE34" i="34"/>
  <c r="W34" i="34"/>
  <c r="O34" i="34"/>
  <c r="AX34" i="34"/>
  <c r="AZ34" i="34"/>
  <c r="AV34" i="34"/>
  <c r="AR34" i="34"/>
  <c r="AN34" i="34"/>
  <c r="AJ34" i="34"/>
  <c r="AF34" i="34"/>
  <c r="AB34" i="34"/>
  <c r="X34" i="34"/>
  <c r="T34" i="34"/>
  <c r="P34" i="34"/>
  <c r="L34" i="34"/>
  <c r="AU34" i="34"/>
  <c r="AM34" i="34"/>
  <c r="AI34" i="34"/>
  <c r="AA34" i="34"/>
  <c r="S34" i="34"/>
  <c r="K34" i="34"/>
  <c r="BB34" i="34"/>
  <c r="AT34" i="34"/>
  <c r="AD34" i="34"/>
  <c r="N34" i="34"/>
  <c r="AL34" i="34"/>
  <c r="R34" i="34"/>
  <c r="AP34" i="34"/>
  <c r="Z34" i="34"/>
  <c r="J34" i="34"/>
  <c r="V34" i="34"/>
  <c r="AH34" i="34"/>
  <c r="AB29"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I37" i="34"/>
  <c r="S37" i="34"/>
  <c r="AP37" i="34"/>
  <c r="Z37" i="34"/>
  <c r="BB37" i="34"/>
  <c r="AT37" i="34"/>
  <c r="AL37" i="34"/>
  <c r="AD37" i="34"/>
  <c r="V37" i="34"/>
  <c r="N37" i="34"/>
  <c r="AY37" i="34"/>
  <c r="AQ37" i="34"/>
  <c r="AA37" i="34"/>
  <c r="AX37" i="34"/>
  <c r="AH37" i="34"/>
  <c r="R37" i="34"/>
  <c r="Z28" i="34"/>
  <c r="Z29" i="34" s="1"/>
  <c r="BA54" i="34"/>
  <c r="AW54" i="34"/>
  <c r="AS54" i="34"/>
  <c r="AO54" i="34"/>
  <c r="AK54" i="34"/>
  <c r="AG54" i="34"/>
  <c r="BD54" i="34"/>
  <c r="AZ54" i="34"/>
  <c r="AV54" i="34"/>
  <c r="AR54" i="34"/>
  <c r="AN54" i="34"/>
  <c r="AJ54" i="34"/>
  <c r="AF54" i="34"/>
  <c r="BB54" i="34"/>
  <c r="AT54" i="34"/>
  <c r="AL54" i="34"/>
  <c r="AD54" i="34"/>
  <c r="AY54" i="34"/>
  <c r="AQ54" i="34"/>
  <c r="AI54" i="34"/>
  <c r="AX54" i="34"/>
  <c r="AH54" i="34"/>
  <c r="BC54" i="34"/>
  <c r="AU54" i="34"/>
  <c r="AE54" i="34"/>
  <c r="AP54" i="34"/>
  <c r="AM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AV38" i="34"/>
  <c r="AF38" i="34"/>
  <c r="P38" i="34"/>
  <c r="AU38" i="34"/>
  <c r="AE38" i="34"/>
  <c r="O38" i="34"/>
  <c r="AY38" i="34"/>
  <c r="AQ38" i="34"/>
  <c r="AI38" i="34"/>
  <c r="AA38" i="34"/>
  <c r="S38" i="34"/>
  <c r="BD38" i="34"/>
  <c r="AN38" i="34"/>
  <c r="X38" i="34"/>
  <c r="BC38" i="34"/>
  <c r="AM38" i="34"/>
  <c r="W38" i="34"/>
  <c r="BD52" i="34"/>
  <c r="AZ52" i="34"/>
  <c r="AV52" i="34"/>
  <c r="AR52" i="34"/>
  <c r="AN52" i="34"/>
  <c r="AJ52" i="34"/>
  <c r="AF52" i="34"/>
  <c r="AB52" i="34"/>
  <c r="BC52" i="34"/>
  <c r="AY52" i="34"/>
  <c r="AU52" i="34"/>
  <c r="AQ52" i="34"/>
  <c r="AM52" i="34"/>
  <c r="AI52" i="34"/>
  <c r="AE52" i="34"/>
  <c r="BA52" i="34"/>
  <c r="AS52" i="34"/>
  <c r="AK52" i="34"/>
  <c r="AC52" i="34"/>
  <c r="AX52" i="34"/>
  <c r="AP52" i="34"/>
  <c r="AH52" i="34"/>
  <c r="AO52" i="34"/>
  <c r="AW52" i="34"/>
  <c r="AT52" i="34"/>
  <c r="BB52" i="34"/>
  <c r="AL52" i="34"/>
  <c r="AG52" i="34"/>
  <c r="AD52" i="34"/>
  <c r="AQ12" i="20"/>
  <c r="AN30" i="10" s="1"/>
  <c r="BF12" i="20"/>
  <c r="BD12" i="20"/>
  <c r="D78" i="20"/>
  <c r="B31" i="20" s="1"/>
  <c r="BG12" i="20"/>
  <c r="BE12" i="20"/>
  <c r="BC12" i="20"/>
  <c r="BA12" i="20"/>
  <c r="AY12" i="20"/>
  <c r="AW12" i="20"/>
  <c r="AU12" i="20"/>
  <c r="AS12" i="20"/>
  <c r="BC30" i="10"/>
  <c r="BA30" i="10"/>
  <c r="AM30" i="10"/>
  <c r="BB12" i="20"/>
  <c r="AZ12" i="20"/>
  <c r="AX12" i="20"/>
  <c r="AV12" i="20"/>
  <c r="AT12" i="20"/>
  <c r="AR12" i="20"/>
  <c r="L19" i="10"/>
  <c r="J19" i="10"/>
  <c r="H19" i="10"/>
  <c r="AI28" i="34" l="1"/>
  <c r="AI29" i="34" s="1"/>
  <c r="AY34" i="36"/>
  <c r="AU34" i="36"/>
  <c r="AQ34" i="36"/>
  <c r="AM34" i="36"/>
  <c r="AX34" i="36"/>
  <c r="AS34" i="36"/>
  <c r="AN34" i="36"/>
  <c r="AI34" i="36"/>
  <c r="AE34" i="36"/>
  <c r="AA34" i="36"/>
  <c r="W34" i="36"/>
  <c r="S34" i="36"/>
  <c r="O34" i="36"/>
  <c r="K34" i="36"/>
  <c r="BA34" i="36"/>
  <c r="AT34" i="36"/>
  <c r="AL34" i="36"/>
  <c r="AG34" i="36"/>
  <c r="AB34" i="36"/>
  <c r="V34" i="36"/>
  <c r="Q34" i="36"/>
  <c r="L34" i="36"/>
  <c r="AZ34" i="36"/>
  <c r="AR34" i="36"/>
  <c r="AK34" i="36"/>
  <c r="AF34" i="36"/>
  <c r="Z34" i="36"/>
  <c r="U34" i="36"/>
  <c r="P34" i="36"/>
  <c r="J34" i="36"/>
  <c r="AP34" i="36"/>
  <c r="AD34" i="36"/>
  <c r="T34" i="36"/>
  <c r="AW34" i="36"/>
  <c r="Y34" i="36"/>
  <c r="AV34" i="36"/>
  <c r="M34" i="36"/>
  <c r="BB34" i="36"/>
  <c r="AO34" i="36"/>
  <c r="AC34" i="36"/>
  <c r="R34" i="36"/>
  <c r="AJ34" i="36"/>
  <c r="N34" i="36"/>
  <c r="AH34" i="36"/>
  <c r="X34" i="36"/>
  <c r="BC47" i="36"/>
  <c r="AY47" i="36"/>
  <c r="AU47" i="36"/>
  <c r="AQ47" i="36"/>
  <c r="AM47" i="36"/>
  <c r="AI47" i="36"/>
  <c r="AE47" i="36"/>
  <c r="AA47" i="36"/>
  <c r="W47" i="36"/>
  <c r="BB47" i="36"/>
  <c r="AX47" i="36"/>
  <c r="AT47" i="36"/>
  <c r="AP47" i="36"/>
  <c r="AL47" i="36"/>
  <c r="AH47" i="36"/>
  <c r="AD47" i="36"/>
  <c r="Z47" i="36"/>
  <c r="AZ47" i="36"/>
  <c r="AR47" i="36"/>
  <c r="AJ47" i="36"/>
  <c r="AB47" i="36"/>
  <c r="AW47" i="36"/>
  <c r="AO47" i="36"/>
  <c r="AG47" i="36"/>
  <c r="Y47" i="36"/>
  <c r="AS47" i="36"/>
  <c r="AC47" i="36"/>
  <c r="BD47" i="36"/>
  <c r="AN47" i="36"/>
  <c r="X47" i="36"/>
  <c r="BA47" i="36"/>
  <c r="AK47" i="36"/>
  <c r="AF47" i="36"/>
  <c r="AV47" i="36"/>
  <c r="I29" i="36"/>
  <c r="BA59" i="36"/>
  <c r="AW59" i="36"/>
  <c r="AS59" i="36"/>
  <c r="AO59" i="36"/>
  <c r="AK59" i="36"/>
  <c r="BD59" i="36"/>
  <c r="AY59" i="36"/>
  <c r="AT59" i="36"/>
  <c r="AN59" i="36"/>
  <c r="BC59" i="36"/>
  <c r="AV59" i="36"/>
  <c r="AP59" i="36"/>
  <c r="AI59" i="36"/>
  <c r="BB59" i="36"/>
  <c r="AU59" i="36"/>
  <c r="AM59" i="36"/>
  <c r="AQ59" i="36"/>
  <c r="AZ59" i="36"/>
  <c r="AL59" i="36"/>
  <c r="AR59" i="36"/>
  <c r="AJ59" i="36"/>
  <c r="AX59" i="36"/>
  <c r="BC58" i="36"/>
  <c r="AY58" i="36"/>
  <c r="AU58" i="36"/>
  <c r="AQ58" i="36"/>
  <c r="AM58" i="36"/>
  <c r="AI58" i="36"/>
  <c r="AZ58" i="36"/>
  <c r="AT58" i="36"/>
  <c r="AO58" i="36"/>
  <c r="AJ58" i="36"/>
  <c r="BD58" i="36"/>
  <c r="AX58" i="36"/>
  <c r="AS58" i="36"/>
  <c r="AN58" i="36"/>
  <c r="AH58" i="36"/>
  <c r="BA58" i="36"/>
  <c r="AP58" i="36"/>
  <c r="AW58" i="36"/>
  <c r="AL58" i="36"/>
  <c r="AR58" i="36"/>
  <c r="BB58" i="36"/>
  <c r="AK58" i="36"/>
  <c r="AV58" i="36"/>
  <c r="AK29" i="36"/>
  <c r="BA51" i="36"/>
  <c r="AW51" i="36"/>
  <c r="AS51" i="36"/>
  <c r="AO51" i="36"/>
  <c r="AK51" i="36"/>
  <c r="AG51" i="36"/>
  <c r="AC51" i="36"/>
  <c r="AZ51" i="36"/>
  <c r="AU51" i="36"/>
  <c r="AP51" i="36"/>
  <c r="AJ51" i="36"/>
  <c r="AE51" i="36"/>
  <c r="BD51" i="36"/>
  <c r="AY51" i="36"/>
  <c r="AT51" i="36"/>
  <c r="AN51" i="36"/>
  <c r="AI51" i="36"/>
  <c r="AD51" i="36"/>
  <c r="BB51" i="36"/>
  <c r="AQ51" i="36"/>
  <c r="AF51" i="36"/>
  <c r="AX51" i="36"/>
  <c r="AM51" i="36"/>
  <c r="AB51" i="36"/>
  <c r="BC51" i="36"/>
  <c r="AH51" i="36"/>
  <c r="AR51" i="36"/>
  <c r="AV51" i="36"/>
  <c r="AA51" i="36"/>
  <c r="AL51" i="36"/>
  <c r="BC42" i="36"/>
  <c r="AY42" i="36"/>
  <c r="AU42" i="36"/>
  <c r="AQ42" i="36"/>
  <c r="AM42" i="36"/>
  <c r="AI42" i="36"/>
  <c r="AE42" i="36"/>
  <c r="AA42" i="36"/>
  <c r="W42" i="36"/>
  <c r="S42" i="36"/>
  <c r="BB42" i="36"/>
  <c r="AX42" i="36"/>
  <c r="AT42" i="36"/>
  <c r="AP42" i="36"/>
  <c r="AL42" i="36"/>
  <c r="AH42" i="36"/>
  <c r="AD42" i="36"/>
  <c r="Z42" i="36"/>
  <c r="V42" i="36"/>
  <c r="R42" i="36"/>
  <c r="BD42" i="36"/>
  <c r="AV42" i="36"/>
  <c r="AN42" i="36"/>
  <c r="AF42" i="36"/>
  <c r="X42" i="36"/>
  <c r="BA42" i="36"/>
  <c r="AS42" i="36"/>
  <c r="AK42" i="36"/>
  <c r="AC42" i="36"/>
  <c r="U42" i="36"/>
  <c r="AW42" i="36"/>
  <c r="AG42" i="36"/>
  <c r="AR42" i="36"/>
  <c r="AB42" i="36"/>
  <c r="AO42" i="36"/>
  <c r="AZ42" i="36"/>
  <c r="AJ42" i="36"/>
  <c r="Y42" i="36"/>
  <c r="T42" i="36"/>
  <c r="BC50" i="36"/>
  <c r="AY50" i="36"/>
  <c r="AU50" i="36"/>
  <c r="AQ50" i="36"/>
  <c r="AM50" i="36"/>
  <c r="AI50" i="36"/>
  <c r="AE50" i="36"/>
  <c r="AA50" i="36"/>
  <c r="BD50" i="36"/>
  <c r="AX50" i="36"/>
  <c r="AS50" i="36"/>
  <c r="AN50" i="36"/>
  <c r="AH50" i="36"/>
  <c r="AC50" i="36"/>
  <c r="BB50" i="36"/>
  <c r="AW50" i="36"/>
  <c r="AR50" i="36"/>
  <c r="AL50" i="36"/>
  <c r="AG50" i="36"/>
  <c r="AB50" i="36"/>
  <c r="AZ50" i="36"/>
  <c r="AO50" i="36"/>
  <c r="AD50" i="36"/>
  <c r="AV50" i="36"/>
  <c r="AK50" i="36"/>
  <c r="Z50" i="36"/>
  <c r="AP50" i="36"/>
  <c r="AJ50" i="36"/>
  <c r="AF50" i="36"/>
  <c r="BA50" i="36"/>
  <c r="AT50" i="36"/>
  <c r="BD38" i="36"/>
  <c r="AZ38" i="36"/>
  <c r="AV38" i="36"/>
  <c r="AR38" i="36"/>
  <c r="AN38" i="36"/>
  <c r="AJ38" i="36"/>
  <c r="AF38" i="36"/>
  <c r="AB38" i="36"/>
  <c r="X38" i="36"/>
  <c r="T38" i="36"/>
  <c r="P38" i="36"/>
  <c r="AY38" i="36"/>
  <c r="AT38" i="36"/>
  <c r="AO38" i="36"/>
  <c r="AI38" i="36"/>
  <c r="AD38" i="36"/>
  <c r="Y38" i="36"/>
  <c r="S38" i="36"/>
  <c r="N38" i="36"/>
  <c r="BC38" i="36"/>
  <c r="AW38" i="36"/>
  <c r="AP38" i="36"/>
  <c r="AH38" i="36"/>
  <c r="AA38" i="36"/>
  <c r="U38" i="36"/>
  <c r="BB38" i="36"/>
  <c r="AU38" i="36"/>
  <c r="AM38" i="36"/>
  <c r="AG38" i="36"/>
  <c r="Z38" i="36"/>
  <c r="R38" i="36"/>
  <c r="BA38" i="36"/>
  <c r="AL38" i="36"/>
  <c r="W38" i="36"/>
  <c r="AS38" i="36"/>
  <c r="Q38" i="36"/>
  <c r="AC38" i="36"/>
  <c r="AX38" i="36"/>
  <c r="AK38" i="36"/>
  <c r="V38" i="36"/>
  <c r="AE38" i="36"/>
  <c r="AQ38" i="36"/>
  <c r="O38" i="36"/>
  <c r="AG29" i="36"/>
  <c r="E62" i="36"/>
  <c r="AU30" i="36"/>
  <c r="AQ30" i="36"/>
  <c r="AM30" i="36"/>
  <c r="AI30" i="36"/>
  <c r="AE30" i="36"/>
  <c r="AA30" i="36"/>
  <c r="W30" i="36"/>
  <c r="S30" i="36"/>
  <c r="O30" i="36"/>
  <c r="K30" i="36"/>
  <c r="G30" i="36"/>
  <c r="AW30" i="36"/>
  <c r="AR30" i="36"/>
  <c r="AL30" i="36"/>
  <c r="AG30" i="36"/>
  <c r="AB30" i="36"/>
  <c r="V30" i="36"/>
  <c r="Q30" i="36"/>
  <c r="L30" i="36"/>
  <c r="F30" i="36"/>
  <c r="F60" i="36" s="1"/>
  <c r="AV30" i="36"/>
  <c r="AP30" i="36"/>
  <c r="AK30" i="36"/>
  <c r="AF30" i="36"/>
  <c r="Z30" i="36"/>
  <c r="U30" i="36"/>
  <c r="P30" i="36"/>
  <c r="J30" i="36"/>
  <c r="AT30" i="36"/>
  <c r="AJ30" i="36"/>
  <c r="Y30" i="36"/>
  <c r="N30" i="36"/>
  <c r="AD30" i="36"/>
  <c r="I30" i="36"/>
  <c r="AX30" i="36"/>
  <c r="AC30" i="36"/>
  <c r="AS30" i="36"/>
  <c r="AH30" i="36"/>
  <c r="X30" i="36"/>
  <c r="M30" i="36"/>
  <c r="AO30" i="36"/>
  <c r="T30" i="36"/>
  <c r="AN30" i="36"/>
  <c r="R30" i="36"/>
  <c r="H30" i="36"/>
  <c r="BC35" i="36"/>
  <c r="AY35" i="36"/>
  <c r="AU35" i="36"/>
  <c r="AQ35" i="36"/>
  <c r="AM35" i="36"/>
  <c r="AI35" i="36"/>
  <c r="AE35" i="36"/>
  <c r="AA35" i="36"/>
  <c r="W35" i="36"/>
  <c r="S35" i="36"/>
  <c r="O35" i="36"/>
  <c r="K35" i="36"/>
  <c r="BB35" i="36"/>
  <c r="AW35" i="36"/>
  <c r="AR35" i="36"/>
  <c r="AL35" i="36"/>
  <c r="AG35" i="36"/>
  <c r="AB35" i="36"/>
  <c r="V35" i="36"/>
  <c r="Q35" i="36"/>
  <c r="L35" i="36"/>
  <c r="AZ35" i="36"/>
  <c r="AS35" i="36"/>
  <c r="AK35" i="36"/>
  <c r="AD35" i="36"/>
  <c r="X35" i="36"/>
  <c r="P35" i="36"/>
  <c r="AX35" i="36"/>
  <c r="AP35" i="36"/>
  <c r="AJ35" i="36"/>
  <c r="AC35" i="36"/>
  <c r="U35" i="36"/>
  <c r="N35" i="36"/>
  <c r="AO35" i="36"/>
  <c r="Z35" i="36"/>
  <c r="M35" i="36"/>
  <c r="AV35" i="36"/>
  <c r="AF35" i="36"/>
  <c r="BA35" i="36"/>
  <c r="AN35" i="36"/>
  <c r="Y35" i="36"/>
  <c r="AH35" i="36"/>
  <c r="T35" i="36"/>
  <c r="AT35" i="36"/>
  <c r="R35" i="36"/>
  <c r="BA54" i="36"/>
  <c r="AW54" i="36"/>
  <c r="AS54" i="36"/>
  <c r="AO54" i="36"/>
  <c r="AK54" i="36"/>
  <c r="AG54" i="36"/>
  <c r="BB54" i="36"/>
  <c r="AV54" i="36"/>
  <c r="AQ54" i="36"/>
  <c r="AL54" i="36"/>
  <c r="AF54" i="36"/>
  <c r="AZ54" i="36"/>
  <c r="AU54" i="36"/>
  <c r="AP54" i="36"/>
  <c r="AJ54" i="36"/>
  <c r="AE54" i="36"/>
  <c r="BC54" i="36"/>
  <c r="AR54" i="36"/>
  <c r="AH54" i="36"/>
  <c r="AY54" i="36"/>
  <c r="AN54" i="36"/>
  <c r="AD54" i="36"/>
  <c r="BD54" i="36"/>
  <c r="AI54" i="36"/>
  <c r="AX54" i="36"/>
  <c r="AT54" i="36"/>
  <c r="AM54" i="36"/>
  <c r="AW29" i="36"/>
  <c r="AO29" i="36"/>
  <c r="BC55" i="36"/>
  <c r="AY55" i="36"/>
  <c r="AU55" i="36"/>
  <c r="AQ55" i="36"/>
  <c r="AM55" i="36"/>
  <c r="AI55" i="36"/>
  <c r="AE55" i="36"/>
  <c r="BB55" i="36"/>
  <c r="AW55" i="36"/>
  <c r="AR55" i="36"/>
  <c r="AL55" i="36"/>
  <c r="AG55" i="36"/>
  <c r="BA55" i="36"/>
  <c r="AV55" i="36"/>
  <c r="AP55" i="36"/>
  <c r="AK55" i="36"/>
  <c r="AF55" i="36"/>
  <c r="AX55" i="36"/>
  <c r="AN55" i="36"/>
  <c r="AT55" i="36"/>
  <c r="AJ55" i="36"/>
  <c r="AZ55" i="36"/>
  <c r="AO55" i="36"/>
  <c r="AS55" i="36"/>
  <c r="AH55" i="36"/>
  <c r="BD55" i="36"/>
  <c r="AS29" i="36"/>
  <c r="BA46" i="36"/>
  <c r="AW46" i="36"/>
  <c r="AS46" i="36"/>
  <c r="AO46" i="36"/>
  <c r="AK46" i="36"/>
  <c r="AG46" i="36"/>
  <c r="AC46" i="36"/>
  <c r="Y46" i="36"/>
  <c r="BD46" i="36"/>
  <c r="AZ46" i="36"/>
  <c r="AV46" i="36"/>
  <c r="AR46" i="36"/>
  <c r="AN46" i="36"/>
  <c r="AJ46" i="36"/>
  <c r="AF46" i="36"/>
  <c r="AB46" i="36"/>
  <c r="X46" i="36"/>
  <c r="BB46" i="36"/>
  <c r="AT46" i="36"/>
  <c r="AL46" i="36"/>
  <c r="AD46" i="36"/>
  <c r="V46" i="36"/>
  <c r="AY46" i="36"/>
  <c r="AQ46" i="36"/>
  <c r="AI46" i="36"/>
  <c r="AA46" i="36"/>
  <c r="AU46" i="36"/>
  <c r="AE46" i="36"/>
  <c r="AP46" i="36"/>
  <c r="Z46" i="36"/>
  <c r="BC46" i="36"/>
  <c r="W46" i="36"/>
  <c r="AX46" i="36"/>
  <c r="AM46" i="36"/>
  <c r="AH46" i="36"/>
  <c r="J29" i="36"/>
  <c r="AP29" i="36"/>
  <c r="Q29" i="36"/>
  <c r="AY31" i="36"/>
  <c r="AU31" i="36"/>
  <c r="AQ31" i="36"/>
  <c r="AM31" i="36"/>
  <c r="AI31" i="36"/>
  <c r="AE31" i="36"/>
  <c r="AA31" i="36"/>
  <c r="W31" i="36"/>
  <c r="S31" i="36"/>
  <c r="O31" i="36"/>
  <c r="K31" i="36"/>
  <c r="G31" i="36"/>
  <c r="AV31" i="36"/>
  <c r="AP31" i="36"/>
  <c r="AK31" i="36"/>
  <c r="AF31" i="36"/>
  <c r="Z31" i="36"/>
  <c r="U31" i="36"/>
  <c r="P31" i="36"/>
  <c r="J31" i="36"/>
  <c r="AT31" i="36"/>
  <c r="AO31" i="36"/>
  <c r="AJ31" i="36"/>
  <c r="AD31" i="36"/>
  <c r="Y31" i="36"/>
  <c r="T31" i="36"/>
  <c r="N31" i="36"/>
  <c r="I31" i="36"/>
  <c r="AS31" i="36"/>
  <c r="AH31" i="36"/>
  <c r="X31" i="36"/>
  <c r="M31" i="36"/>
  <c r="AN31" i="36"/>
  <c r="R31" i="36"/>
  <c r="AB31" i="36"/>
  <c r="AR31" i="36"/>
  <c r="AG31" i="36"/>
  <c r="V31" i="36"/>
  <c r="L31" i="36"/>
  <c r="AX31" i="36"/>
  <c r="AC31" i="36"/>
  <c r="H31" i="36"/>
  <c r="AW31" i="36"/>
  <c r="AL31" i="36"/>
  <c r="Q31" i="36"/>
  <c r="Y29" i="36"/>
  <c r="BB39" i="36"/>
  <c r="AX39" i="36"/>
  <c r="AT39" i="36"/>
  <c r="AP39" i="36"/>
  <c r="AL39" i="36"/>
  <c r="AH39" i="36"/>
  <c r="AD39" i="36"/>
  <c r="Z39" i="36"/>
  <c r="V39" i="36"/>
  <c r="R39" i="36"/>
  <c r="AZ39" i="36"/>
  <c r="AU39" i="36"/>
  <c r="AO39" i="36"/>
  <c r="AJ39" i="36"/>
  <c r="AE39" i="36"/>
  <c r="Y39" i="36"/>
  <c r="T39" i="36"/>
  <c r="O39" i="36"/>
  <c r="BD39" i="36"/>
  <c r="AW39" i="36"/>
  <c r="AQ39" i="36"/>
  <c r="AI39" i="36"/>
  <c r="AB39" i="36"/>
  <c r="U39" i="36"/>
  <c r="BC39" i="36"/>
  <c r="AV39" i="36"/>
  <c r="AN39" i="36"/>
  <c r="AG39" i="36"/>
  <c r="AA39" i="36"/>
  <c r="S39" i="36"/>
  <c r="BA39" i="36"/>
  <c r="AM39" i="36"/>
  <c r="X39" i="36"/>
  <c r="AF39" i="36"/>
  <c r="AR39" i="36"/>
  <c r="P39" i="36"/>
  <c r="AY39" i="36"/>
  <c r="AK39" i="36"/>
  <c r="W39" i="36"/>
  <c r="AS39" i="36"/>
  <c r="Q39" i="36"/>
  <c r="AC39" i="36"/>
  <c r="M29" i="36"/>
  <c r="BA43" i="36"/>
  <c r="AW43" i="36"/>
  <c r="AS43" i="36"/>
  <c r="AO43" i="36"/>
  <c r="AK43" i="36"/>
  <c r="AG43" i="36"/>
  <c r="AC43" i="36"/>
  <c r="Y43" i="36"/>
  <c r="U43" i="36"/>
  <c r="BD43" i="36"/>
  <c r="AZ43" i="36"/>
  <c r="AV43" i="36"/>
  <c r="AR43" i="36"/>
  <c r="AN43" i="36"/>
  <c r="AJ43" i="36"/>
  <c r="AF43" i="36"/>
  <c r="AB43" i="36"/>
  <c r="X43" i="36"/>
  <c r="T43" i="36"/>
  <c r="AX43" i="36"/>
  <c r="AP43" i="36"/>
  <c r="AH43" i="36"/>
  <c r="Z43" i="36"/>
  <c r="BC43" i="36"/>
  <c r="AU43" i="36"/>
  <c r="AM43" i="36"/>
  <c r="AE43" i="36"/>
  <c r="W43" i="36"/>
  <c r="AQ43" i="36"/>
  <c r="AA43" i="36"/>
  <c r="BB43" i="36"/>
  <c r="AL43" i="36"/>
  <c r="V43" i="36"/>
  <c r="AI43" i="36"/>
  <c r="S43" i="36"/>
  <c r="AD43" i="36"/>
  <c r="AY43" i="36"/>
  <c r="AT43" i="36"/>
  <c r="V29" i="36"/>
  <c r="E29" i="36"/>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AT39" i="34"/>
  <c r="AD39" i="34"/>
  <c r="BA39" i="34"/>
  <c r="AK39" i="34"/>
  <c r="U39" i="34"/>
  <c r="AW39" i="34"/>
  <c r="AO39" i="34"/>
  <c r="AG39" i="34"/>
  <c r="Y39" i="34"/>
  <c r="Q39" i="34"/>
  <c r="BB39" i="34"/>
  <c r="AL39" i="34"/>
  <c r="V39" i="34"/>
  <c r="AS39" i="34"/>
  <c r="AC39" i="34"/>
  <c r="BA59" i="34"/>
  <c r="AW59" i="34"/>
  <c r="AS59" i="34"/>
  <c r="AO59" i="34"/>
  <c r="AK59" i="34"/>
  <c r="BD59" i="34"/>
  <c r="AZ59" i="34"/>
  <c r="AV59" i="34"/>
  <c r="AR59" i="34"/>
  <c r="AN59" i="34"/>
  <c r="AJ59" i="34"/>
  <c r="AX59" i="34"/>
  <c r="AP59" i="34"/>
  <c r="BC59" i="34"/>
  <c r="AU59" i="34"/>
  <c r="AM59" i="34"/>
  <c r="AY59" i="34"/>
  <c r="AI59" i="34"/>
  <c r="AT59" i="34"/>
  <c r="AQ59" i="34"/>
  <c r="AL59" i="34"/>
  <c r="BB59" i="34"/>
  <c r="BC47" i="34"/>
  <c r="AY47" i="34"/>
  <c r="AU47" i="34"/>
  <c r="AQ47" i="34"/>
  <c r="AM47" i="34"/>
  <c r="AI47" i="34"/>
  <c r="AE47" i="34"/>
  <c r="AA47" i="34"/>
  <c r="W47" i="34"/>
  <c r="BB47" i="34"/>
  <c r="AX47" i="34"/>
  <c r="AT47" i="34"/>
  <c r="AP47" i="34"/>
  <c r="AL47" i="34"/>
  <c r="AH47" i="34"/>
  <c r="AD47" i="34"/>
  <c r="Z47" i="34"/>
  <c r="BD47" i="34"/>
  <c r="AV47" i="34"/>
  <c r="AN47" i="34"/>
  <c r="AF47" i="34"/>
  <c r="X47" i="34"/>
  <c r="BA47" i="34"/>
  <c r="AS47" i="34"/>
  <c r="AK47" i="34"/>
  <c r="AC47" i="34"/>
  <c r="AZ47" i="34"/>
  <c r="AJ47" i="34"/>
  <c r="AR47" i="34"/>
  <c r="Y47" i="34"/>
  <c r="AW47" i="34"/>
  <c r="AG47" i="34"/>
  <c r="AB47" i="34"/>
  <c r="AO47" i="34"/>
  <c r="BA35" i="34"/>
  <c r="AW35" i="34"/>
  <c r="AS35" i="34"/>
  <c r="AO35" i="34"/>
  <c r="AK35" i="34"/>
  <c r="AG35" i="34"/>
  <c r="AC35" i="34"/>
  <c r="Y35" i="34"/>
  <c r="U35" i="34"/>
  <c r="Q35" i="34"/>
  <c r="M35" i="34"/>
  <c r="AY35" i="34"/>
  <c r="AQ35" i="34"/>
  <c r="AI35" i="34"/>
  <c r="W35" i="34"/>
  <c r="O35" i="34"/>
  <c r="BB35" i="34"/>
  <c r="AP35" i="34"/>
  <c r="AH35" i="34"/>
  <c r="Z35" i="34"/>
  <c r="R35" i="34"/>
  <c r="AZ35" i="34"/>
  <c r="AV35" i="34"/>
  <c r="AR35" i="34"/>
  <c r="AN35" i="34"/>
  <c r="AJ35" i="34"/>
  <c r="AF35" i="34"/>
  <c r="AB35" i="34"/>
  <c r="X35" i="34"/>
  <c r="T35" i="34"/>
  <c r="P35" i="34"/>
  <c r="L35" i="34"/>
  <c r="BC35" i="34"/>
  <c r="AU35" i="34"/>
  <c r="AM35" i="34"/>
  <c r="AE35" i="34"/>
  <c r="AA35" i="34"/>
  <c r="S35" i="34"/>
  <c r="K35" i="34"/>
  <c r="AX35" i="34"/>
  <c r="AT35" i="34"/>
  <c r="AL35" i="34"/>
  <c r="AD35" i="34"/>
  <c r="V35" i="34"/>
  <c r="N35" i="34"/>
  <c r="BA43" i="34"/>
  <c r="AW43" i="34"/>
  <c r="AS43" i="34"/>
  <c r="AO43" i="34"/>
  <c r="AK43" i="34"/>
  <c r="AG43" i="34"/>
  <c r="AC43" i="34"/>
  <c r="Y43" i="34"/>
  <c r="U43" i="34"/>
  <c r="BD43" i="34"/>
  <c r="AZ43" i="34"/>
  <c r="AV43" i="34"/>
  <c r="AR43" i="34"/>
  <c r="AN43" i="34"/>
  <c r="AJ43" i="34"/>
  <c r="AF43" i="34"/>
  <c r="AB43" i="34"/>
  <c r="X43" i="34"/>
  <c r="T43" i="34"/>
  <c r="BB43" i="34"/>
  <c r="AT43" i="34"/>
  <c r="AL43" i="34"/>
  <c r="AD43" i="34"/>
  <c r="V43" i="34"/>
  <c r="AY43" i="34"/>
  <c r="AQ43" i="34"/>
  <c r="AI43" i="34"/>
  <c r="AA43" i="34"/>
  <c r="S43" i="34"/>
  <c r="AX43" i="34"/>
  <c r="AH43" i="34"/>
  <c r="AP43" i="34"/>
  <c r="AM43" i="34"/>
  <c r="AU43" i="34"/>
  <c r="AE43" i="34"/>
  <c r="Z43" i="34"/>
  <c r="BC43" i="34"/>
  <c r="W43" i="34"/>
  <c r="BA51" i="34"/>
  <c r="AW51" i="34"/>
  <c r="AS51" i="34"/>
  <c r="AO51" i="34"/>
  <c r="AK51" i="34"/>
  <c r="AG51" i="34"/>
  <c r="AC51" i="34"/>
  <c r="BD51" i="34"/>
  <c r="AZ51" i="34"/>
  <c r="AV51" i="34"/>
  <c r="AR51" i="34"/>
  <c r="AN51" i="34"/>
  <c r="AJ51" i="34"/>
  <c r="AF51" i="34"/>
  <c r="AB51" i="34"/>
  <c r="AX51" i="34"/>
  <c r="AP51" i="34"/>
  <c r="AH51" i="34"/>
  <c r="BC51" i="34"/>
  <c r="AU51" i="34"/>
  <c r="AM51" i="34"/>
  <c r="AE51" i="34"/>
  <c r="BB51" i="34"/>
  <c r="AL51" i="34"/>
  <c r="AT51" i="34"/>
  <c r="AA51" i="34"/>
  <c r="AY51" i="34"/>
  <c r="AI51" i="34"/>
  <c r="AD51" i="34"/>
  <c r="AQ51" i="34"/>
  <c r="AT29" i="34"/>
  <c r="AH29" i="34"/>
  <c r="BC55" i="34"/>
  <c r="AY55" i="34"/>
  <c r="AU55" i="34"/>
  <c r="AQ55" i="34"/>
  <c r="AM55" i="34"/>
  <c r="AI55" i="34"/>
  <c r="AE55" i="34"/>
  <c r="BB55" i="34"/>
  <c r="AX55" i="34"/>
  <c r="AT55" i="34"/>
  <c r="AP55" i="34"/>
  <c r="AL55" i="34"/>
  <c r="AH55" i="34"/>
  <c r="AZ55" i="34"/>
  <c r="AR55" i="34"/>
  <c r="AJ55" i="34"/>
  <c r="AW55" i="34"/>
  <c r="AO55" i="34"/>
  <c r="AG55" i="34"/>
  <c r="BD55" i="34"/>
  <c r="AN55" i="34"/>
  <c r="AV55" i="34"/>
  <c r="BA55" i="34"/>
  <c r="AK55" i="34"/>
  <c r="AF55" i="34"/>
  <c r="AS55" i="34"/>
  <c r="U60" i="34"/>
  <c r="F61" i="34"/>
  <c r="E63" i="34"/>
  <c r="E64" i="34" s="1"/>
  <c r="E77" i="34" s="1"/>
  <c r="E80" i="34" s="1"/>
  <c r="E81" i="34" s="1"/>
  <c r="AP29" i="34"/>
  <c r="AW31" i="34"/>
  <c r="AS31" i="34"/>
  <c r="AO31" i="34"/>
  <c r="AK31" i="34"/>
  <c r="AG31" i="34"/>
  <c r="AC31" i="34"/>
  <c r="Y31" i="34"/>
  <c r="U31" i="34"/>
  <c r="Q31" i="34"/>
  <c r="M31" i="34"/>
  <c r="M60" i="34" s="1"/>
  <c r="I31" i="34"/>
  <c r="I60" i="34" s="1"/>
  <c r="AY31" i="34"/>
  <c r="AQ31" i="34"/>
  <c r="AI31" i="34"/>
  <c r="W31" i="34"/>
  <c r="O31" i="34"/>
  <c r="G31" i="34"/>
  <c r="G60" i="34" s="1"/>
  <c r="AV31" i="34"/>
  <c r="AR31" i="34"/>
  <c r="AN31" i="34"/>
  <c r="AJ31" i="34"/>
  <c r="AF31" i="34"/>
  <c r="AB31" i="34"/>
  <c r="X31" i="34"/>
  <c r="T31" i="34"/>
  <c r="P31" i="34"/>
  <c r="L31" i="34"/>
  <c r="L60" i="34" s="1"/>
  <c r="H31" i="34"/>
  <c r="H60" i="34" s="1"/>
  <c r="AU31" i="34"/>
  <c r="AM31" i="34"/>
  <c r="AE31" i="34"/>
  <c r="AA31" i="34"/>
  <c r="S31" i="34"/>
  <c r="K31" i="34"/>
  <c r="K60" i="34" s="1"/>
  <c r="AX31" i="34"/>
  <c r="AH31" i="34"/>
  <c r="R31" i="34"/>
  <c r="AP31" i="34"/>
  <c r="J31" i="34"/>
  <c r="J60" i="34" s="1"/>
  <c r="AL31" i="34"/>
  <c r="AT31" i="34"/>
  <c r="AD31" i="34"/>
  <c r="AD60" i="34" s="1"/>
  <c r="N31" i="34"/>
  <c r="Z31" i="34"/>
  <c r="V31" i="34"/>
  <c r="N29" i="34"/>
  <c r="AQ30" i="10"/>
  <c r="AU30" i="10"/>
  <c r="AY30" i="10"/>
  <c r="AR30" i="10"/>
  <c r="AV30" i="10"/>
  <c r="AZ30" i="10"/>
  <c r="BD30" i="10"/>
  <c r="D35" i="20"/>
  <c r="D36" i="20" s="1"/>
  <c r="D37" i="20" s="1"/>
  <c r="D38" i="20" s="1"/>
  <c r="D39" i="20" s="1"/>
  <c r="D40" i="20" s="1"/>
  <c r="AO30" i="10"/>
  <c r="AS30" i="10"/>
  <c r="AW30" i="10"/>
  <c r="AP30" i="10"/>
  <c r="AT30" i="10"/>
  <c r="AX30" i="10"/>
  <c r="BB30"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S60" i="34" l="1"/>
  <c r="Q60" i="34"/>
  <c r="P60" i="34"/>
  <c r="R60" i="34"/>
  <c r="AJ60" i="34"/>
  <c r="BA60" i="36"/>
  <c r="Z60" i="34"/>
  <c r="N60" i="34"/>
  <c r="T60" i="34"/>
  <c r="O60" i="34"/>
  <c r="I60" i="36"/>
  <c r="Q60" i="36"/>
  <c r="AL60" i="36"/>
  <c r="AH60" i="34"/>
  <c r="AP60" i="34"/>
  <c r="AN60" i="34"/>
  <c r="AZ60" i="36"/>
  <c r="AM60" i="34"/>
  <c r="AF60" i="34"/>
  <c r="AV60" i="34"/>
  <c r="AI60" i="34"/>
  <c r="AC60" i="34"/>
  <c r="BD60" i="36"/>
  <c r="AQ60" i="34"/>
  <c r="V60" i="34"/>
  <c r="AG60" i="34"/>
  <c r="AW60" i="34"/>
  <c r="X60" i="34"/>
  <c r="AK60" i="34"/>
  <c r="AU60" i="34"/>
  <c r="AL60" i="34"/>
  <c r="BD60" i="34"/>
  <c r="AT60" i="34"/>
  <c r="AA60" i="34"/>
  <c r="BB60" i="34"/>
  <c r="AX60" i="34"/>
  <c r="AE60" i="34"/>
  <c r="AB60" i="34"/>
  <c r="AR60" i="34"/>
  <c r="W60" i="34"/>
  <c r="Y60" i="34"/>
  <c r="AO60" i="34"/>
  <c r="BA60" i="34"/>
  <c r="AS60" i="34"/>
  <c r="AZ60" i="34"/>
  <c r="T60" i="36"/>
  <c r="AH60" i="36"/>
  <c r="AJ60" i="36"/>
  <c r="AP60" i="36"/>
  <c r="K60" i="36"/>
  <c r="AQ60" i="36"/>
  <c r="H60" i="36"/>
  <c r="AS60" i="36"/>
  <c r="AT60" i="36"/>
  <c r="AV60" i="36"/>
  <c r="AR60" i="36"/>
  <c r="AE60" i="36"/>
  <c r="BB60" i="36"/>
  <c r="AY60" i="36"/>
  <c r="R60" i="36"/>
  <c r="M60" i="36"/>
  <c r="AC60" i="36"/>
  <c r="N60" i="36"/>
  <c r="J60" i="36"/>
  <c r="AF60" i="36"/>
  <c r="AB60" i="36"/>
  <c r="AW60" i="36"/>
  <c r="S60" i="36"/>
  <c r="AI60" i="36"/>
  <c r="E63" i="36"/>
  <c r="E64" i="36" s="1"/>
  <c r="E77" i="36" s="1"/>
  <c r="E80" i="36" s="1"/>
  <c r="E81" i="36" s="1"/>
  <c r="F61" i="36"/>
  <c r="U60" i="36"/>
  <c r="AA60" i="36"/>
  <c r="BC60" i="36"/>
  <c r="AO60" i="36"/>
  <c r="AD60" i="36"/>
  <c r="Z60" i="36"/>
  <c r="V60" i="36"/>
  <c r="O60" i="36"/>
  <c r="AU60" i="36"/>
  <c r="AN60" i="36"/>
  <c r="X60" i="36"/>
  <c r="AX60" i="36"/>
  <c r="Y60" i="36"/>
  <c r="P60" i="36"/>
  <c r="AK60" i="36"/>
  <c r="L60" i="36"/>
  <c r="AG60" i="36"/>
  <c r="G60" i="36"/>
  <c r="W60" i="36"/>
  <c r="AM60" i="36"/>
  <c r="BC60" i="34"/>
  <c r="AY60" i="34"/>
  <c r="F62" i="34"/>
  <c r="G61" i="34" s="1"/>
  <c r="D41" i="20"/>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F63" i="34" l="1"/>
  <c r="F64" i="34" s="1"/>
  <c r="F77" i="34" s="1"/>
  <c r="F80" i="34" s="1"/>
  <c r="F81" i="34" s="1"/>
  <c r="F62" i="36"/>
  <c r="G61" i="36" s="1"/>
  <c r="G62" i="36" s="1"/>
  <c r="H61" i="36" s="1"/>
  <c r="H62" i="36" s="1"/>
  <c r="I61" i="36" s="1"/>
  <c r="G62" i="34"/>
  <c r="H61" i="34" s="1"/>
  <c r="D42" i="20"/>
  <c r="I12" i="20"/>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F63" i="36" l="1"/>
  <c r="F64" i="36" s="1"/>
  <c r="F77" i="36" s="1"/>
  <c r="F80" i="36" s="1"/>
  <c r="F81" i="36" s="1"/>
  <c r="H63" i="36"/>
  <c r="H64" i="36" s="1"/>
  <c r="H77" i="36" s="1"/>
  <c r="H80" i="36" s="1"/>
  <c r="I62" i="36"/>
  <c r="J61" i="36" s="1"/>
  <c r="G63" i="36"/>
  <c r="G64" i="36" s="1"/>
  <c r="G77" i="36" s="1"/>
  <c r="G80" i="36" s="1"/>
  <c r="H62" i="34"/>
  <c r="I61" i="34" s="1"/>
  <c r="G63" i="34"/>
  <c r="G64" i="34" s="1"/>
  <c r="G77" i="34" s="1"/>
  <c r="G80" i="34" s="1"/>
  <c r="G81" i="34" s="1"/>
  <c r="D43" i="20"/>
  <c r="J12" i="20"/>
  <c r="F30" i="10"/>
  <c r="BC14" i="10"/>
  <c r="AY14" i="10"/>
  <c r="AW14" i="10"/>
  <c r="AU14" i="10"/>
  <c r="AS14" i="10"/>
  <c r="AQ14" i="10"/>
  <c r="AO14" i="10"/>
  <c r="AM14" i="10"/>
  <c r="E14" i="10"/>
  <c r="BA14" i="10"/>
  <c r="BD14" i="10"/>
  <c r="BB14" i="10"/>
  <c r="AZ14" i="10"/>
  <c r="AX14" i="10"/>
  <c r="AV14" i="10"/>
  <c r="AT14" i="10"/>
  <c r="AR14" i="10"/>
  <c r="AP14" i="10"/>
  <c r="AN14" i="10"/>
  <c r="F14" i="10"/>
  <c r="G81" i="36" l="1"/>
  <c r="H81" i="36"/>
  <c r="H63" i="34"/>
  <c r="H64" i="34" s="1"/>
  <c r="H77" i="34" s="1"/>
  <c r="H80" i="34" s="1"/>
  <c r="H81" i="34" s="1"/>
  <c r="J62" i="36"/>
  <c r="K61" i="36" s="1"/>
  <c r="I63" i="36"/>
  <c r="I64" i="36" s="1"/>
  <c r="I77" i="36" s="1"/>
  <c r="I80" i="36" s="1"/>
  <c r="I62" i="34"/>
  <c r="J61" i="34" s="1"/>
  <c r="D44" i="20"/>
  <c r="K12" i="20"/>
  <c r="G30" i="10"/>
  <c r="G14" i="10"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6" l="1"/>
  <c r="J63" i="36"/>
  <c r="J64" i="36" s="1"/>
  <c r="J77" i="36" s="1"/>
  <c r="J80" i="36" s="1"/>
  <c r="J81" i="36" s="1"/>
  <c r="K62" i="36"/>
  <c r="L61" i="36" s="1"/>
  <c r="J62" i="34"/>
  <c r="K61" i="34" s="1"/>
  <c r="I63" i="34"/>
  <c r="I64" i="34" s="1"/>
  <c r="I77" i="34" s="1"/>
  <c r="I80" i="34" s="1"/>
  <c r="I81" i="34" s="1"/>
  <c r="D45" i="20"/>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K63" i="36" l="1"/>
  <c r="K64" i="36" s="1"/>
  <c r="K77" i="36" s="1"/>
  <c r="K80" i="36" s="1"/>
  <c r="K81" i="36" s="1"/>
  <c r="L62" i="36"/>
  <c r="M61" i="36" s="1"/>
  <c r="K62" i="34"/>
  <c r="L61" i="34" s="1"/>
  <c r="J63" i="34"/>
  <c r="J64" i="34" s="1"/>
  <c r="J77" i="34" s="1"/>
  <c r="J80" i="34" s="1"/>
  <c r="J81" i="34" s="1"/>
  <c r="D46" i="20"/>
  <c r="M12" i="20"/>
  <c r="I30" i="10"/>
  <c r="I14" i="10" s="1"/>
  <c r="I24" i="10" s="1"/>
  <c r="L63" i="36" l="1"/>
  <c r="L64" i="36" s="1"/>
  <c r="L77" i="36" s="1"/>
  <c r="L80" i="36" s="1"/>
  <c r="L81" i="36" s="1"/>
  <c r="M62" i="36"/>
  <c r="N61" i="36" s="1"/>
  <c r="L62" i="34"/>
  <c r="M61" i="34" s="1"/>
  <c r="K63" i="34"/>
  <c r="K64" i="34" s="1"/>
  <c r="K77" i="34" s="1"/>
  <c r="K80" i="34" s="1"/>
  <c r="K81" i="34" s="1"/>
  <c r="D47" i="20"/>
  <c r="N12" i="20"/>
  <c r="J30" i="10"/>
  <c r="J14" i="10" s="1"/>
  <c r="J24" i="10" s="1"/>
  <c r="M63" i="36" l="1"/>
  <c r="M64" i="36" s="1"/>
  <c r="M77" i="36" s="1"/>
  <c r="M80" i="36" s="1"/>
  <c r="M81" i="36" s="1"/>
  <c r="N62" i="36"/>
  <c r="O61" i="36" s="1"/>
  <c r="M62" i="34"/>
  <c r="N61" i="34" s="1"/>
  <c r="L63" i="34"/>
  <c r="L64" i="34" s="1"/>
  <c r="L77" i="34" s="1"/>
  <c r="L80" i="34" s="1"/>
  <c r="L81" i="34" s="1"/>
  <c r="K30" i="10"/>
  <c r="K14" i="10" s="1"/>
  <c r="K24" i="10" s="1"/>
  <c r="D48" i="20"/>
  <c r="O12" i="20"/>
  <c r="M63" i="34" l="1"/>
  <c r="M64" i="34" s="1"/>
  <c r="M77" i="34" s="1"/>
  <c r="M80" i="34" s="1"/>
  <c r="M81" i="34" s="1"/>
  <c r="N63" i="36"/>
  <c r="N64" i="36" s="1"/>
  <c r="N77" i="36" s="1"/>
  <c r="N80" i="36" s="1"/>
  <c r="N81" i="36" s="1"/>
  <c r="O62" i="36"/>
  <c r="P61" i="36" s="1"/>
  <c r="N62" i="34"/>
  <c r="O61" i="34" s="1"/>
  <c r="D49" i="20"/>
  <c r="P12" i="20"/>
  <c r="L30" i="10"/>
  <c r="L14" i="10" s="1"/>
  <c r="L24" i="10" s="1"/>
  <c r="N63" i="34" l="1"/>
  <c r="N64" i="34" s="1"/>
  <c r="N77" i="34" s="1"/>
  <c r="N80" i="34" s="1"/>
  <c r="N81" i="34" s="1"/>
  <c r="O63" i="36"/>
  <c r="O64" i="36" s="1"/>
  <c r="O77" i="36" s="1"/>
  <c r="O80" i="36" s="1"/>
  <c r="O81" i="36" s="1"/>
  <c r="P62" i="36"/>
  <c r="Q61" i="36" s="1"/>
  <c r="O62" i="34"/>
  <c r="P61" i="34" s="1"/>
  <c r="D50" i="20"/>
  <c r="Q12" i="20"/>
  <c r="M30" i="10"/>
  <c r="M14" i="10" s="1"/>
  <c r="M24" i="10" s="1"/>
  <c r="P63" i="36" l="1"/>
  <c r="P64" i="36" s="1"/>
  <c r="P77" i="36" s="1"/>
  <c r="P80" i="36" s="1"/>
  <c r="P81" i="36" s="1"/>
  <c r="Q62" i="36"/>
  <c r="R61" i="36" s="1"/>
  <c r="P62" i="34"/>
  <c r="Q61" i="34" s="1"/>
  <c r="O63" i="34"/>
  <c r="O64" i="34" s="1"/>
  <c r="O77" i="34" s="1"/>
  <c r="O80" i="34" s="1"/>
  <c r="O81" i="34" s="1"/>
  <c r="R12" i="20"/>
  <c r="D51" i="20"/>
  <c r="N30" i="10"/>
  <c r="N14" i="10" s="1"/>
  <c r="N24" i="10" s="1"/>
  <c r="Q63" i="36" l="1"/>
  <c r="Q64" i="36" s="1"/>
  <c r="Q77" i="36" s="1"/>
  <c r="Q80" i="36" s="1"/>
  <c r="Q81" i="36" s="1"/>
  <c r="R62" i="36"/>
  <c r="S61" i="36" s="1"/>
  <c r="Q62" i="34"/>
  <c r="R61" i="34" s="1"/>
  <c r="P63" i="34"/>
  <c r="P64" i="34" s="1"/>
  <c r="P77" i="34" s="1"/>
  <c r="P80" i="34" s="1"/>
  <c r="P81" i="34" s="1"/>
  <c r="O30" i="10"/>
  <c r="O14" i="10" s="1"/>
  <c r="O24" i="10" s="1"/>
  <c r="D52" i="20"/>
  <c r="S12" i="20"/>
  <c r="S62" i="36" l="1"/>
  <c r="T61" i="36" s="1"/>
  <c r="R63" i="36"/>
  <c r="R64" i="36" s="1"/>
  <c r="R77" i="36" s="1"/>
  <c r="R80" i="36" s="1"/>
  <c r="R81" i="36" s="1"/>
  <c r="R62" i="34"/>
  <c r="S61" i="34" s="1"/>
  <c r="Q63" i="34"/>
  <c r="Q64" i="34" s="1"/>
  <c r="Q77" i="34" s="1"/>
  <c r="Q80" i="34" s="1"/>
  <c r="Q81" i="34" s="1"/>
  <c r="P30" i="10"/>
  <c r="P14" i="10" s="1"/>
  <c r="P24" i="10" s="1"/>
  <c r="D53" i="20"/>
  <c r="T12" i="20"/>
  <c r="T62" i="36" l="1"/>
  <c r="U61" i="36" s="1"/>
  <c r="S63" i="36"/>
  <c r="S64" i="36" s="1"/>
  <c r="S77" i="36" s="1"/>
  <c r="S80" i="36" s="1"/>
  <c r="S81" i="36" s="1"/>
  <c r="S62" i="34"/>
  <c r="T61" i="34" s="1"/>
  <c r="R63" i="34"/>
  <c r="R64" i="34" s="1"/>
  <c r="R77" i="34" s="1"/>
  <c r="R80" i="34" s="1"/>
  <c r="R81" i="34" s="1"/>
  <c r="Q30" i="10"/>
  <c r="Q14" i="10" s="1"/>
  <c r="Q24" i="10" s="1"/>
  <c r="D54" i="20"/>
  <c r="U12" i="20"/>
  <c r="U62" i="36" l="1"/>
  <c r="V61" i="36" s="1"/>
  <c r="T63" i="36"/>
  <c r="T64" i="36" s="1"/>
  <c r="T77" i="36" s="1"/>
  <c r="T80" i="36" s="1"/>
  <c r="T81" i="36" s="1"/>
  <c r="T62" i="34"/>
  <c r="U61" i="34" s="1"/>
  <c r="S63" i="34"/>
  <c r="S64" i="34" s="1"/>
  <c r="S77" i="34" s="1"/>
  <c r="S80" i="34" s="1"/>
  <c r="S81" i="34" s="1"/>
  <c r="R30" i="10"/>
  <c r="R14" i="10" s="1"/>
  <c r="R24" i="10" s="1"/>
  <c r="D55" i="20"/>
  <c r="V12" i="20"/>
  <c r="C4" i="36" l="1"/>
  <c r="G30" i="29" s="1"/>
  <c r="V62" i="36"/>
  <c r="W61" i="36" s="1"/>
  <c r="U63" i="36"/>
  <c r="U64" i="36" s="1"/>
  <c r="U77" i="36" s="1"/>
  <c r="U80" i="36" s="1"/>
  <c r="U81" i="36" s="1"/>
  <c r="U62" i="34"/>
  <c r="V61" i="34" s="1"/>
  <c r="T63" i="34"/>
  <c r="T64" i="34" s="1"/>
  <c r="T77" i="34" s="1"/>
  <c r="T80" i="34" s="1"/>
  <c r="T81" i="34" s="1"/>
  <c r="S30" i="10"/>
  <c r="S14" i="10" s="1"/>
  <c r="S24" i="10" s="1"/>
  <c r="D56" i="20"/>
  <c r="W12" i="20"/>
  <c r="W62" i="36" l="1"/>
  <c r="X61" i="36" s="1"/>
  <c r="V63" i="36"/>
  <c r="V64" i="36" s="1"/>
  <c r="V77" i="36" s="1"/>
  <c r="V80" i="36" s="1"/>
  <c r="V81" i="36" s="1"/>
  <c r="C4" i="34"/>
  <c r="G29" i="29" s="1"/>
  <c r="V62" i="34"/>
  <c r="W61" i="34" s="1"/>
  <c r="U63" i="34"/>
  <c r="U64" i="34" s="1"/>
  <c r="U77" i="34" s="1"/>
  <c r="U80" i="34" s="1"/>
  <c r="U81" i="34" s="1"/>
  <c r="T30" i="10"/>
  <c r="T14" i="10" s="1"/>
  <c r="T24" i="10" s="1"/>
  <c r="D57" i="20"/>
  <c r="X12" i="20"/>
  <c r="X62" i="36" l="1"/>
  <c r="Y61" i="36" s="1"/>
  <c r="W63" i="36"/>
  <c r="W64" i="36" s="1"/>
  <c r="W77" i="36" s="1"/>
  <c r="W80" i="36" s="1"/>
  <c r="W81" i="36" s="1"/>
  <c r="V63" i="34"/>
  <c r="V64" i="34" s="1"/>
  <c r="V77" i="34" s="1"/>
  <c r="V80" i="34" s="1"/>
  <c r="V81" i="34" s="1"/>
  <c r="W62" i="34"/>
  <c r="X61" i="34" s="1"/>
  <c r="U30" i="10"/>
  <c r="U14" i="10" s="1"/>
  <c r="U24" i="10" s="1"/>
  <c r="D58" i="20"/>
  <c r="Y12" i="20"/>
  <c r="Y62" i="36" l="1"/>
  <c r="Z61" i="36" s="1"/>
  <c r="X63" i="36"/>
  <c r="X64" i="36" s="1"/>
  <c r="X77" i="36" s="1"/>
  <c r="X80" i="36" s="1"/>
  <c r="X81" i="36" s="1"/>
  <c r="W63" i="34"/>
  <c r="W64" i="34" s="1"/>
  <c r="W77" i="34" s="1"/>
  <c r="W80" i="34" s="1"/>
  <c r="W81" i="34" s="1"/>
  <c r="X62" i="34"/>
  <c r="Y61" i="34" s="1"/>
  <c r="D59" i="20"/>
  <c r="Z12" i="20"/>
  <c r="V30" i="10"/>
  <c r="V14" i="10" s="1"/>
  <c r="V24" i="10" s="1"/>
  <c r="Z62" i="36" l="1"/>
  <c r="AA61" i="36" s="1"/>
  <c r="Y63" i="36"/>
  <c r="Y64" i="36" s="1"/>
  <c r="Y77" i="36" s="1"/>
  <c r="Y80" i="36" s="1"/>
  <c r="Y81" i="36" s="1"/>
  <c r="Y62" i="34"/>
  <c r="Z61" i="34" s="1"/>
  <c r="X63" i="34"/>
  <c r="X64" i="34" s="1"/>
  <c r="X77" i="34" s="1"/>
  <c r="X80" i="34" s="1"/>
  <c r="X81" i="34" s="1"/>
  <c r="D60" i="20"/>
  <c r="AA12" i="20"/>
  <c r="W30" i="10"/>
  <c r="W14" i="10" s="1"/>
  <c r="W24" i="10" s="1"/>
  <c r="Y63" i="34" l="1"/>
  <c r="Y64" i="34" s="1"/>
  <c r="Y77" i="34" s="1"/>
  <c r="Y80" i="34" s="1"/>
  <c r="Y81" i="34" s="1"/>
  <c r="AA62" i="36"/>
  <c r="AB61" i="36" s="1"/>
  <c r="Z63" i="36"/>
  <c r="Z64" i="36" s="1"/>
  <c r="Z77" i="36" s="1"/>
  <c r="Z80" i="36" s="1"/>
  <c r="Z81" i="36" s="1"/>
  <c r="Z62" i="34"/>
  <c r="AA61" i="34" s="1"/>
  <c r="D61" i="20"/>
  <c r="AB12" i="20"/>
  <c r="X30" i="10"/>
  <c r="X14" i="10" s="1"/>
  <c r="X24" i="10" s="1"/>
  <c r="AB62" i="36" l="1"/>
  <c r="AC61" i="36" s="1"/>
  <c r="AA63" i="36"/>
  <c r="AA64" i="36" s="1"/>
  <c r="AA77" i="36" s="1"/>
  <c r="AA80" i="36" s="1"/>
  <c r="AA81" i="36" s="1"/>
  <c r="AA62" i="34"/>
  <c r="AB61" i="34" s="1"/>
  <c r="Z63" i="34"/>
  <c r="Z64" i="34" s="1"/>
  <c r="Z77" i="34" s="1"/>
  <c r="Z80" i="34" s="1"/>
  <c r="Z81" i="34" s="1"/>
  <c r="D62" i="20"/>
  <c r="AC12" i="20"/>
  <c r="Y30" i="10"/>
  <c r="Y14" i="10" s="1"/>
  <c r="Y24" i="10" s="1"/>
  <c r="AC62" i="36" l="1"/>
  <c r="AD61" i="36" s="1"/>
  <c r="AB63" i="36"/>
  <c r="AB64" i="36" s="1"/>
  <c r="AB77" i="36" s="1"/>
  <c r="AB80" i="36" s="1"/>
  <c r="AB81" i="36" s="1"/>
  <c r="AB62" i="34"/>
  <c r="AC61" i="34" s="1"/>
  <c r="AA63" i="34"/>
  <c r="AA64" i="34" s="1"/>
  <c r="AA77" i="34" s="1"/>
  <c r="AA80" i="34" s="1"/>
  <c r="AA81" i="34" s="1"/>
  <c r="D63" i="20"/>
  <c r="AD12" i="20"/>
  <c r="Z30" i="10"/>
  <c r="Z14" i="10" s="1"/>
  <c r="Z24" i="10" s="1"/>
  <c r="AB63" i="34" l="1"/>
  <c r="AB64" i="34" s="1"/>
  <c r="AB77" i="34" s="1"/>
  <c r="AB80" i="34" s="1"/>
  <c r="AB81" i="34" s="1"/>
  <c r="C5" i="34" s="1"/>
  <c r="H29" i="29" s="1"/>
  <c r="C5" i="36"/>
  <c r="H30" i="29" s="1"/>
  <c r="AD62" i="36"/>
  <c r="AE61" i="36" s="1"/>
  <c r="AC63" i="36"/>
  <c r="AC64" i="36" s="1"/>
  <c r="AC77" i="36" s="1"/>
  <c r="AC80" i="36" s="1"/>
  <c r="AC81" i="36" s="1"/>
  <c r="AC62" i="34"/>
  <c r="AD61" i="34" s="1"/>
  <c r="D64" i="20"/>
  <c r="AE12" i="20"/>
  <c r="AA30" i="10"/>
  <c r="AA14" i="10" s="1"/>
  <c r="AA24" i="10" s="1"/>
  <c r="AE62" i="36" l="1"/>
  <c r="AF61" i="36" s="1"/>
  <c r="AD63" i="36"/>
  <c r="AD64" i="36" s="1"/>
  <c r="AD77" i="36" s="1"/>
  <c r="AD80" i="36" s="1"/>
  <c r="AD81" i="36" s="1"/>
  <c r="AC63" i="34"/>
  <c r="AC64" i="34" s="1"/>
  <c r="AC77" i="34" s="1"/>
  <c r="AC80" i="34" s="1"/>
  <c r="AC81" i="34" s="1"/>
  <c r="AD62" i="34"/>
  <c r="AE61" i="34" s="1"/>
  <c r="D65" i="20"/>
  <c r="AF12" i="20"/>
  <c r="AB30" i="10"/>
  <c r="AB14" i="10" s="1"/>
  <c r="AB24" i="10" s="1"/>
  <c r="AF62" i="36" l="1"/>
  <c r="AG61" i="36" s="1"/>
  <c r="AE63" i="36"/>
  <c r="AE64" i="36" s="1"/>
  <c r="AE77" i="36" s="1"/>
  <c r="AE80" i="36" s="1"/>
  <c r="AE81" i="36" s="1"/>
  <c r="AE62" i="34"/>
  <c r="AF61" i="34" s="1"/>
  <c r="AD63" i="34"/>
  <c r="AD64" i="34" s="1"/>
  <c r="AD77" i="34" s="1"/>
  <c r="AD80" i="34" s="1"/>
  <c r="AD81" i="34" s="1"/>
  <c r="D66" i="20"/>
  <c r="AG12" i="20"/>
  <c r="AC30" i="10"/>
  <c r="AC14" i="10" s="1"/>
  <c r="AC24" i="10" s="1"/>
  <c r="AE63" i="34" l="1"/>
  <c r="AE64" i="34" s="1"/>
  <c r="AE77" i="34" s="1"/>
  <c r="AE80" i="34" s="1"/>
  <c r="AE81" i="34" s="1"/>
  <c r="AG62" i="36"/>
  <c r="AH61" i="36" s="1"/>
  <c r="AF63" i="36"/>
  <c r="AF64" i="36" s="1"/>
  <c r="AF77" i="36" s="1"/>
  <c r="AF80" i="36" s="1"/>
  <c r="AF81" i="36" s="1"/>
  <c r="AF62" i="34"/>
  <c r="AG61" i="34" s="1"/>
  <c r="D67" i="20"/>
  <c r="AH12" i="20"/>
  <c r="AD30" i="10"/>
  <c r="AD14" i="10" s="1"/>
  <c r="AD24" i="10" s="1"/>
  <c r="AH62" i="36" l="1"/>
  <c r="AI61" i="36" s="1"/>
  <c r="AG63" i="36"/>
  <c r="AG64" i="36" s="1"/>
  <c r="AG77" i="36" s="1"/>
  <c r="AG80" i="36" s="1"/>
  <c r="AG81" i="36" s="1"/>
  <c r="AG62" i="34"/>
  <c r="AH61" i="34" s="1"/>
  <c r="AF63" i="34"/>
  <c r="AF64" i="34" s="1"/>
  <c r="AF77" i="34" s="1"/>
  <c r="AF80" i="34" s="1"/>
  <c r="AF81" i="34" s="1"/>
  <c r="D68" i="20"/>
  <c r="AI12" i="20"/>
  <c r="AE30" i="10"/>
  <c r="AE14" i="10" s="1"/>
  <c r="AE24" i="10" s="1"/>
  <c r="AG63" i="34" l="1"/>
  <c r="AG64" i="34" s="1"/>
  <c r="AG77" i="34" s="1"/>
  <c r="AG80" i="34" s="1"/>
  <c r="AG81" i="34" s="1"/>
  <c r="AI62" i="36"/>
  <c r="AJ61" i="36" s="1"/>
  <c r="AH63" i="36"/>
  <c r="AH64" i="36" s="1"/>
  <c r="AH77" i="36" s="1"/>
  <c r="AH80" i="36" s="1"/>
  <c r="AH81" i="36" s="1"/>
  <c r="AH62" i="34"/>
  <c r="AI61" i="34" s="1"/>
  <c r="D69" i="20"/>
  <c r="AJ12" i="20"/>
  <c r="AF30" i="10"/>
  <c r="AF14" i="10" s="1"/>
  <c r="AF24" i="10" s="1"/>
  <c r="AH63" i="34" l="1"/>
  <c r="AH64" i="34" s="1"/>
  <c r="AH77" i="34" s="1"/>
  <c r="AH80" i="34" s="1"/>
  <c r="AH81" i="34" s="1"/>
  <c r="AJ62" i="36"/>
  <c r="AK61" i="36" s="1"/>
  <c r="AI63" i="36"/>
  <c r="AI64" i="36" s="1"/>
  <c r="AI77" i="36" s="1"/>
  <c r="AI80" i="36" s="1"/>
  <c r="AI81" i="36" s="1"/>
  <c r="AI62" i="34"/>
  <c r="AJ61" i="34" s="1"/>
  <c r="D70" i="20"/>
  <c r="AK12" i="20"/>
  <c r="AG30" i="10"/>
  <c r="AG14" i="10" s="1"/>
  <c r="AG24" i="10" s="1"/>
  <c r="AI63" i="34" l="1"/>
  <c r="AI64" i="34" s="1"/>
  <c r="AI77" i="34" s="1"/>
  <c r="AI80" i="34" s="1"/>
  <c r="AI81" i="34" s="1"/>
  <c r="AK62" i="36"/>
  <c r="AL61" i="36" s="1"/>
  <c r="AJ63" i="36"/>
  <c r="AJ64" i="36" s="1"/>
  <c r="AJ77" i="36" s="1"/>
  <c r="AJ80" i="36" s="1"/>
  <c r="AJ81" i="36" s="1"/>
  <c r="AJ62" i="34"/>
  <c r="AK61" i="34" s="1"/>
  <c r="D71" i="20"/>
  <c r="AL12" i="20"/>
  <c r="AH30" i="10"/>
  <c r="AH14" i="10" s="1"/>
  <c r="AH24" i="10" s="1"/>
  <c r="AJ63" i="34" l="1"/>
  <c r="AJ64" i="34" s="1"/>
  <c r="AJ77" i="34" s="1"/>
  <c r="AJ80" i="34" s="1"/>
  <c r="AJ81" i="34" s="1"/>
  <c r="C6" i="34" s="1"/>
  <c r="I29" i="29" s="1"/>
  <c r="C6" i="36"/>
  <c r="I30" i="29" s="1"/>
  <c r="AL62" i="36"/>
  <c r="AM61" i="36" s="1"/>
  <c r="AK63" i="36"/>
  <c r="AK64" i="36" s="1"/>
  <c r="AK77" i="36" s="1"/>
  <c r="AK80" i="36" s="1"/>
  <c r="AK81" i="36" s="1"/>
  <c r="AK62" i="34"/>
  <c r="AL61" i="34" s="1"/>
  <c r="D72" i="20"/>
  <c r="AM12" i="20"/>
  <c r="AI30" i="10"/>
  <c r="AI14" i="10" s="1"/>
  <c r="AI24" i="10" s="1"/>
  <c r="AM62" i="36" l="1"/>
  <c r="AN61" i="36" s="1"/>
  <c r="AL63" i="36"/>
  <c r="AL64" i="36" s="1"/>
  <c r="AL77" i="36" s="1"/>
  <c r="AL80" i="36" s="1"/>
  <c r="AL81" i="36" s="1"/>
  <c r="AL62" i="34"/>
  <c r="AM61" i="34" s="1"/>
  <c r="AK63" i="34"/>
  <c r="AK64" i="34" s="1"/>
  <c r="AK77" i="34" s="1"/>
  <c r="AK80" i="34" s="1"/>
  <c r="AK81" i="34" s="1"/>
  <c r="D73" i="20"/>
  <c r="AN12" i="20"/>
  <c r="AJ30" i="10"/>
  <c r="AJ14" i="10" s="1"/>
  <c r="AJ24" i="10" s="1"/>
  <c r="AL63" i="34" l="1"/>
  <c r="AL64" i="34" s="1"/>
  <c r="AL77" i="34" s="1"/>
  <c r="AL80" i="34" s="1"/>
  <c r="AL81" i="34" s="1"/>
  <c r="AN62" i="36"/>
  <c r="AO61" i="36" s="1"/>
  <c r="AM63" i="36"/>
  <c r="AM64" i="36" s="1"/>
  <c r="AM77" i="36" s="1"/>
  <c r="AM80" i="36" s="1"/>
  <c r="AM81" i="36" s="1"/>
  <c r="AM62" i="34"/>
  <c r="AN61" i="34" s="1"/>
  <c r="D75" i="20"/>
  <c r="AO12" i="20"/>
  <c r="AK30" i="10"/>
  <c r="AK14" i="10" s="1"/>
  <c r="AK24" i="10" s="1"/>
  <c r="AO62" i="36" l="1"/>
  <c r="AP61" i="36" s="1"/>
  <c r="AN63" i="36"/>
  <c r="AN64" i="36" s="1"/>
  <c r="AN77" i="36" s="1"/>
  <c r="AN80" i="36" s="1"/>
  <c r="AN81" i="36" s="1"/>
  <c r="AM63" i="34"/>
  <c r="AM64" i="34" s="1"/>
  <c r="AM77" i="34" s="1"/>
  <c r="AM80" i="34" s="1"/>
  <c r="AM81" i="34" s="1"/>
  <c r="AN62" i="34"/>
  <c r="AO61" i="34" s="1"/>
  <c r="AL30" i="10"/>
  <c r="AL14" i="10" s="1"/>
  <c r="AL24" i="10" s="1"/>
  <c r="AP62" i="36" l="1"/>
  <c r="AQ61" i="36" s="1"/>
  <c r="AO63" i="36"/>
  <c r="AO64" i="36" s="1"/>
  <c r="AO77" i="36" s="1"/>
  <c r="AO80" i="36" s="1"/>
  <c r="AO81" i="36" s="1"/>
  <c r="AO62" i="34"/>
  <c r="AP61" i="34" s="1"/>
  <c r="AN63" i="34"/>
  <c r="AN64" i="34" s="1"/>
  <c r="AN77" i="34" s="1"/>
  <c r="AN80" i="34" s="1"/>
  <c r="AN81" i="34" s="1"/>
  <c r="AO63" i="34" l="1"/>
  <c r="AO64" i="34" s="1"/>
  <c r="AO77" i="34" s="1"/>
  <c r="AO80" i="34" s="1"/>
  <c r="AO81" i="34" s="1"/>
  <c r="AQ62" i="36"/>
  <c r="AR61" i="36" s="1"/>
  <c r="AP63" i="36"/>
  <c r="AP64" i="36" s="1"/>
  <c r="AP77" i="36" s="1"/>
  <c r="AP80" i="36" s="1"/>
  <c r="AP81" i="36" s="1"/>
  <c r="AP62" i="34"/>
  <c r="AQ61" i="34" s="1"/>
  <c r="AR62" i="36" l="1"/>
  <c r="AS61" i="36" s="1"/>
  <c r="AQ63" i="36"/>
  <c r="AQ64" i="36" s="1"/>
  <c r="AQ77" i="36" s="1"/>
  <c r="AQ80" i="36" s="1"/>
  <c r="AQ81" i="36" s="1"/>
  <c r="AQ62" i="34"/>
  <c r="AR61" i="34" s="1"/>
  <c r="AP63" i="34"/>
  <c r="AP64" i="34" s="1"/>
  <c r="AP77" i="34" s="1"/>
  <c r="AP80" i="34" s="1"/>
  <c r="AP81" i="34" s="1"/>
  <c r="AS62" i="36" l="1"/>
  <c r="AT61" i="36" s="1"/>
  <c r="AR63" i="36"/>
  <c r="AR64" i="36" s="1"/>
  <c r="AR77" i="36" s="1"/>
  <c r="AR80" i="36" s="1"/>
  <c r="AR81" i="36" s="1"/>
  <c r="AR62" i="34"/>
  <c r="AS61" i="34" s="1"/>
  <c r="AQ63" i="34"/>
  <c r="AQ64" i="34" s="1"/>
  <c r="AQ77" i="34" s="1"/>
  <c r="AQ80" i="34" s="1"/>
  <c r="AQ81" i="34" s="1"/>
  <c r="AT62" i="36" l="1"/>
  <c r="AU61" i="36" s="1"/>
  <c r="AS63" i="36"/>
  <c r="AS64" i="36" s="1"/>
  <c r="AS77" i="36" s="1"/>
  <c r="AS80" i="36" s="1"/>
  <c r="AS81" i="36" s="1"/>
  <c r="AS62" i="34"/>
  <c r="AT61" i="34" s="1"/>
  <c r="AR63" i="34"/>
  <c r="AR64" i="34" s="1"/>
  <c r="AR77" i="34" s="1"/>
  <c r="AR80" i="34" s="1"/>
  <c r="AR81" i="34" s="1"/>
  <c r="AS63" i="34" l="1"/>
  <c r="AS64" i="34" s="1"/>
  <c r="AS77" i="34" s="1"/>
  <c r="AS80" i="34" s="1"/>
  <c r="AS81" i="34" s="1"/>
  <c r="AU62" i="36"/>
  <c r="AV61" i="36" s="1"/>
  <c r="AT63" i="36"/>
  <c r="AT64" i="36" s="1"/>
  <c r="AT77" i="36" s="1"/>
  <c r="AT80" i="36" s="1"/>
  <c r="AT81" i="36" s="1"/>
  <c r="AT62" i="34"/>
  <c r="AU61" i="34" s="1"/>
  <c r="AV62" i="36" l="1"/>
  <c r="AW61" i="36" s="1"/>
  <c r="AU63" i="36"/>
  <c r="AU64" i="36" s="1"/>
  <c r="AU77" i="36" s="1"/>
  <c r="AU80" i="36" s="1"/>
  <c r="AU81" i="36" s="1"/>
  <c r="AU62" i="34"/>
  <c r="AV61" i="34" s="1"/>
  <c r="AT63" i="34"/>
  <c r="AT64" i="34" s="1"/>
  <c r="AT77" i="34" s="1"/>
  <c r="AT80" i="34" s="1"/>
  <c r="AT81" i="34" s="1"/>
  <c r="AU63" i="34" l="1"/>
  <c r="AU64" i="34" s="1"/>
  <c r="AU77" i="34" s="1"/>
  <c r="AU80" i="34" s="1"/>
  <c r="AU81" i="34" s="1"/>
  <c r="AW62" i="36"/>
  <c r="AX61" i="36" s="1"/>
  <c r="AV63" i="36"/>
  <c r="AV64" i="36" s="1"/>
  <c r="AV77" i="36" s="1"/>
  <c r="AV80" i="36" s="1"/>
  <c r="AV81" i="36" s="1"/>
  <c r="AV62" i="34"/>
  <c r="AW61" i="34" s="1"/>
  <c r="AX62" i="36" l="1"/>
  <c r="AY61" i="36" s="1"/>
  <c r="AW63" i="36"/>
  <c r="AW64" i="36" s="1"/>
  <c r="AW77" i="36" s="1"/>
  <c r="AW80" i="36" s="1"/>
  <c r="AW81" i="36" s="1"/>
  <c r="AW62" i="34"/>
  <c r="AX61" i="34" s="1"/>
  <c r="AV63" i="34"/>
  <c r="AV64" i="34" s="1"/>
  <c r="AV77" i="34" s="1"/>
  <c r="AV80" i="34" s="1"/>
  <c r="AV81" i="34" s="1"/>
  <c r="C7" i="36" l="1"/>
  <c r="J30" i="29" s="1"/>
  <c r="AY62" i="36"/>
  <c r="AZ61" i="36" s="1"/>
  <c r="AX63" i="36"/>
  <c r="AX64" i="36" s="1"/>
  <c r="AX77" i="36" s="1"/>
  <c r="AX80" i="36" s="1"/>
  <c r="AX81" i="36" s="1"/>
  <c r="AX62" i="34"/>
  <c r="AY61" i="34" s="1"/>
  <c r="AW63" i="34"/>
  <c r="AW64" i="34" s="1"/>
  <c r="AW77" i="34" s="1"/>
  <c r="AW80" i="34" s="1"/>
  <c r="AW81" i="34" s="1"/>
  <c r="AZ62" i="36" l="1"/>
  <c r="BA61" i="36" s="1"/>
  <c r="AY63" i="36"/>
  <c r="AY64" i="36" s="1"/>
  <c r="AY77" i="36" s="1"/>
  <c r="AY80" i="36" s="1"/>
  <c r="AY81" i="36" s="1"/>
  <c r="C7" i="34"/>
  <c r="J29" i="29" s="1"/>
  <c r="AY62" i="34"/>
  <c r="AZ61" i="34" s="1"/>
  <c r="AX63" i="34"/>
  <c r="AX64" i="34" s="1"/>
  <c r="AX77" i="34" s="1"/>
  <c r="AX80" i="34" s="1"/>
  <c r="AX81" i="34" s="1"/>
  <c r="BA62" i="36" l="1"/>
  <c r="BB61" i="36" s="1"/>
  <c r="AZ63" i="36"/>
  <c r="AZ64" i="36" s="1"/>
  <c r="AZ77" i="36" s="1"/>
  <c r="AZ80" i="36" s="1"/>
  <c r="AZ81" i="36" s="1"/>
  <c r="AY63" i="34"/>
  <c r="AY64" i="34" s="1"/>
  <c r="AY77" i="34" s="1"/>
  <c r="AY80" i="34" s="1"/>
  <c r="AY81" i="34" s="1"/>
  <c r="AZ62" i="34"/>
  <c r="BA61" i="34" s="1"/>
  <c r="BB62" i="36" l="1"/>
  <c r="BC61" i="36" s="1"/>
  <c r="BA63" i="36"/>
  <c r="BA64" i="36" s="1"/>
  <c r="BA77" i="36" s="1"/>
  <c r="BA80" i="36" s="1"/>
  <c r="BA81" i="36" s="1"/>
  <c r="BA62" i="34"/>
  <c r="BB61" i="34" s="1"/>
  <c r="AZ63" i="34"/>
  <c r="AZ64" i="34" s="1"/>
  <c r="AZ77" i="34" s="1"/>
  <c r="AZ80" i="34" s="1"/>
  <c r="AZ81" i="34" s="1"/>
  <c r="BC62" i="36" l="1"/>
  <c r="BD61" i="36" s="1"/>
  <c r="BB63" i="36"/>
  <c r="BB64" i="36" s="1"/>
  <c r="BB77" i="36" s="1"/>
  <c r="BB80" i="36" s="1"/>
  <c r="BB81" i="36" s="1"/>
  <c r="BB62" i="34"/>
  <c r="BC61" i="34" s="1"/>
  <c r="BA63" i="34"/>
  <c r="BA64" i="34" s="1"/>
  <c r="BA77" i="34" s="1"/>
  <c r="BA80" i="34" s="1"/>
  <c r="BA81" i="34" s="1"/>
  <c r="BD62" i="36" l="1"/>
  <c r="BD63" i="36" s="1"/>
  <c r="BD64" i="36" s="1"/>
  <c r="BD77" i="36" s="1"/>
  <c r="BD80" i="36" s="1"/>
  <c r="BC63" i="36"/>
  <c r="BC64" i="36" s="1"/>
  <c r="BC77" i="36" s="1"/>
  <c r="BC80" i="36" s="1"/>
  <c r="BC81" i="36" s="1"/>
  <c r="BC62" i="34"/>
  <c r="BD61" i="34" s="1"/>
  <c r="BB63" i="34"/>
  <c r="BB64" i="34" s="1"/>
  <c r="BB77" i="34" s="1"/>
  <c r="BB80" i="34" s="1"/>
  <c r="BB81" i="34" s="1"/>
  <c r="BD81" i="36" l="1"/>
  <c r="BC63" i="34"/>
  <c r="BC64" i="34" s="1"/>
  <c r="BC77" i="34" s="1"/>
  <c r="BC80" i="34" s="1"/>
  <c r="BC81" i="34" s="1"/>
  <c r="BD62" i="34"/>
  <c r="BD63" i="34" s="1"/>
  <c r="BD64" i="34" s="1"/>
  <c r="BD77" i="34" s="1"/>
  <c r="BD80" i="34" s="1"/>
  <c r="BD81" i="34" l="1"/>
</calcChain>
</file>

<file path=xl/sharedStrings.xml><?xml version="1.0" encoding="utf-8"?>
<sst xmlns="http://schemas.openxmlformats.org/spreadsheetml/2006/main" count="864" uniqueCount="358">
  <si>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</si>
  <si>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</si>
  <si>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</si>
  <si>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</si>
  <si>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</si>
  <si>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</si>
  <si>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</si>
  <si>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</si>
  <si>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</si>
  <si>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</si>
  <si>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</si>
  <si>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</si>
  <si>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</si>
  <si>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</si>
  <si>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</si>
  <si>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</si>
  <si>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</si>
  <si>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</si>
  <si>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</si>
  <si>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</si>
  <si>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</si>
  <si>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</si>
  <si>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</si>
  <si>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</si>
  <si>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</si>
  <si>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</si>
  <si>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</si>
  <si>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</si>
  <si>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</si>
  <si>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</si>
  <si>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</si>
  <si>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</si>
  <si>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</si>
  <si>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</si>
  <si>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</si>
  <si>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</si>
  <si>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</si>
  <si>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</si>
  <si>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</si>
  <si>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</si>
  <si>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</si>
  <si>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</si>
  <si>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</si>
  <si>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</si>
  <si>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</si>
  <si>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</si>
  <si>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</si>
  <si>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</si>
  <si>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</si>
  <si>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</si>
  <si>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</si>
  <si>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</si>
  <si>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</si>
  <si>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</si>
  <si>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</si>
  <si>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</si>
  <si>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</si>
  <si>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</si>
  <si>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</si>
  <si>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</si>
  <si>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</si>
  <si>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</si>
  <si>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</si>
  <si>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</si>
  <si>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</si>
  <si>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</si>
  <si>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</si>
  <si>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</si>
  <si>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</si>
  <si>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</si>
  <si>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</si>
  <si>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</si>
  <si>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</si>
  <si>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</si>
  <si>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</si>
  <si>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</si>
  <si>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</si>
  <si>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</si>
  <si>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</si>
  <si>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</si>
  <si>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</si>
  <si>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</si>
  <si>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</si>
  <si>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</si>
  <si>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</si>
  <si>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</si>
  <si>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</si>
  <si>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</si>
  <si>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</si>
  <si>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</si>
  <si>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</si>
  <si>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</si>
  <si>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</si>
  <si>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</si>
  <si>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</si>
  <si>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</si>
  <si>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</si>
  <si>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</si>
  <si>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</si>
  <si>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</si>
  <si>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</si>
  <si>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</si>
  <si>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</si>
  <si>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</si>
  <si>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</si>
  <si>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</si>
  <si>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</si>
  <si>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</si>
  <si>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</si>
  <si>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</si>
  <si>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</si>
  <si>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</si>
  <si>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</si>
  <si>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</si>
  <si>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</si>
  <si>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</si>
  <si>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</si>
  <si>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</si>
  <si>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</si>
  <si>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</si>
  <si>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</si>
  <si>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</si>
  <si>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</si>
  <si>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</si>
  <si>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</si>
  <si>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</si>
  <si>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</si>
  <si>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</si>
  <si>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</si>
  <si>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</si>
  <si>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</si>
  <si>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</si>
  <si>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</si>
  <si>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</si>
  <si>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</si>
  <si>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</si>
  <si>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</si>
  <si>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</si>
  <si>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</si>
  <si>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</si>
  <si>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</si>
  <si>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</si>
  <si>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</si>
  <si>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</si>
  <si>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</si>
  <si>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</si>
  <si>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</si>
  <si>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</si>
  <si>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</si>
  <si>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</si>
  <si>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</si>
  <si>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</si>
  <si>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</si>
  <si>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</si>
  <si>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</si>
  <si>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</si>
  <si>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</si>
  <si>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</si>
  <si>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</si>
  <si>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</si>
  <si>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</si>
  <si>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</si>
  <si>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</si>
  <si>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</si>
  <si>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</si>
  <si>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</si>
  <si>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</si>
  <si>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</si>
  <si>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</si>
  <si>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</si>
  <si>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</si>
  <si>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</si>
  <si>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</si>
  <si>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</si>
  <si>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</si>
  <si>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</si>
  <si>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</si>
  <si>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</si>
  <si>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</si>
  <si>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</si>
  <si>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</si>
  <si>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</si>
  <si>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</si>
  <si>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</si>
  <si>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</si>
  <si>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</si>
  <si>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</si>
  <si>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</si>
  <si>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</si>
  <si>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</si>
  <si>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</si>
  <si>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</si>
  <si>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</si>
  <si>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</si>
  <si>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</si>
  <si>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</si>
  <si>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</si>
  <si>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</si>
  <si>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</si>
  <si>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</si>
  <si>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</si>
  <si>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</si>
  <si>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</si>
  <si>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</si>
  <si>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</si>
  <si>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</si>
  <si>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</si>
  <si>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</si>
  <si>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</si>
  <si>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</si>
  <si>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</si>
  <si>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</si>
  <si>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</si>
  <si>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</si>
  <si>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</si>
  <si>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</si>
  <si>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</si>
  <si>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</si>
  <si>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</si>
  <si>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</si>
  <si>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</si>
  <si>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</si>
  <si>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</si>
  <si>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</si>
  <si>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</si>
  <si>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</si>
  <si>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</si>
  <si>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</si>
  <si>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</si>
  <si>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</si>
  <si>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</si>
  <si>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</si>
  <si>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</si>
  <si>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</si>
  <si>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</si>
  <si>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</si>
  <si>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</si>
  <si>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</si>
  <si>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</si>
  <si>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</si>
  <si>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</si>
  <si>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</si>
  <si>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</si>
  <si>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</si>
  <si>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</si>
  <si>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</si>
  <si>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</si>
  <si>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</si>
  <si>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</si>
  <si>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</si>
  <si>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</si>
  <si>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</si>
  <si>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</si>
  <si>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</si>
  <si>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</si>
  <si>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</si>
  <si>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</si>
  <si>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</si>
  <si>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</si>
  <si>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</si>
  <si>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</si>
  <si>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</si>
  <si>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</si>
  <si>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</si>
  <si>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</si>
  <si>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</si>
  <si>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</si>
  <si>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</si>
  <si>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</si>
  <si>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</si>
  <si>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</si>
  <si>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</si>
  <si>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</si>
  <si>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</si>
  <si>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</si>
  <si>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</si>
  <si>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</si>
  <si>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</si>
  <si>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</si>
  <si>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</si>
  <si>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</si>
  <si>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</si>
  <si>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</si>
  <si>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</si>
  <si>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</si>
  <si>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</si>
  <si>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</si>
  <si>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</si>
  <si>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</si>
  <si>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</si>
  <si>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</si>
  <si>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</si>
  <si>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</si>
  <si>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</si>
  <si>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</si>
  <si>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</si>
  <si>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</si>
  <si>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</si>
  <si>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</si>
  <si>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</si>
  <si>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</si>
  <si>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</si>
  <si>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</si>
  <si>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</si>
  <si>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</si>
  <si>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</si>
  <si>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</si>
  <si>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</si>
  <si>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</si>
  <si>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</si>
  <si>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</si>
  <si>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</si>
  <si>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</si>
  <si>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</si>
  <si>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</si>
  <si>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</si>
  <si>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</si>
  <si>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</si>
  <si>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</si>
  <si>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</si>
  <si>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</si>
  <si>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</si>
  <si>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</si>
  <si>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</si>
  <si>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</si>
  <si>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</si>
  <si>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</si>
  <si>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</si>
  <si>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</si>
  <si>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</si>
  <si>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</si>
  <si>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</si>
  <si>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</si>
  <si>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</si>
  <si>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</si>
  <si>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</si>
  <si>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</si>
  <si>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</si>
  <si>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</si>
  <si>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Full relocation of site, include land purchase and re-routing of incoming and outgoing circuits.  Note - these costs have been estimated based upon recently constructed sites.</t>
  </si>
  <si>
    <r>
      <t xml:space="preserve">Workings / assumptions used for costing </t>
    </r>
    <r>
      <rPr>
        <b/>
        <sz val="14"/>
        <color rgb="FF0070C0"/>
        <rFont val="Calibri"/>
        <family val="2"/>
        <scheme val="minor"/>
      </rPr>
      <t>option 2</t>
    </r>
  </si>
  <si>
    <t>Raise asset levels</t>
  </si>
  <si>
    <t>Relocate substation</t>
  </si>
  <si>
    <t>Construct raised supports or new buildings with high floor levels.  No replacement of asset has been include in these costs.</t>
  </si>
  <si>
    <t>CBA Option 2 - Option 2</t>
  </si>
  <si>
    <t>Protect individual assets which the site survey indicates would be affected by site flooding</t>
  </si>
  <si>
    <t>CBA Option - Baseline Scenario</t>
  </si>
  <si>
    <t>Individual Asset Specific Protection</t>
  </si>
  <si>
    <t xml:space="preserve">Protection of specific assets indicated by the site survey as affected by 1/1000 risk event.  The protection would also be designed to the level of flooding indicated by the survey, and would be tailored to suit the asset (e.g. access requirements, circuit connections). </t>
  </si>
  <si>
    <t>Maintenance at 5 yearly intervals includes:
replacement of flood door seals, maintenance/periodic replacement of pumps, resealing of cable ducts
Exact costs would be dependant upon the actual volumes of assets and equipment used at the site.  Average costs have been applied to this option.</t>
  </si>
  <si>
    <t>These costs include raising of the base height of individual assets above the flooding level during a 1/1000 event.  This could include raised buildings, or raised plinths.  These costs also include any works to protect incoming and outgoing circuits.  Costs have been assumed based upon recent projects to raise asset levels/construct new buildings.
Note - experience has shown that this option is likely to be more expensive that individual asset protection or construction of perimeter wall and therefore is generally not considered unless site specific factors suggest that this option is viable (e.g. condition based replacement of existing assets or building is already planned at the site).</t>
  </si>
  <si>
    <t>Asset protection (as in the baseline scenario)</t>
  </si>
  <si>
    <t>Maintanance of asset protection (as in the baseline scenario)</t>
  </si>
  <si>
    <r>
      <t xml:space="preserve">Workings / assumptions used for costing </t>
    </r>
    <r>
      <rPr>
        <b/>
        <sz val="14"/>
        <color rgb="FF0070C0"/>
        <rFont val="Calibri"/>
        <family val="2"/>
        <scheme val="minor"/>
      </rPr>
      <t>option 1</t>
    </r>
  </si>
  <si>
    <t>Cost for full relocation of the site.  Includes land purchase, construction of substation and rerouting of incoming/outgoing circuits.
This option will generally not be considered when determining options for flood protection at a site, due to inhibitive costs and impact upon the existing network.
These costs have been estimated based upon sites recently constructed for network reinforcement.</t>
  </si>
  <si>
    <t xml:space="preserve">Flood defences at 132/11kV Grid Substation.  
There are a number of options available to protect sites, however the site environmental conditions greatly determines which options can pratically be implemented successfully.  Each site has a hydrological survey which indicates water depth for each level of flooding risk - this survey can then be used to identify which assets will be affected by flood water and to what depth.  Asset specific flood protection measures would be applied dependant upon the results of the survey.  Additionally the physical location of the site must also be considered, for example, perimeter walls may not be suitable at many sites due to land ownership constraints, water displacement problems or civil engineering requirements e.g. substantial foundations would be necessary to withstand moments of force exerted upon the wall from flood waters.  
This CBA will assess the feasible options for protecting the network assets at this site against the impact of a 1/1000 risk flooding event.
</t>
  </si>
  <si>
    <t>Baseline</t>
  </si>
  <si>
    <t>For this site, protecting the individual assets provided the necessary site protection for the least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</si>
</sst>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21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0" fontId="16" fillId="0" borderId="0" xfId="0" quotePrefix="1" applyFont="1" applyBorder="1" applyAlignment="1" applyProtection="1">
      <alignment vertical="center"/>
    </xf>
    <xf numFmtId="0" fontId="4" fillId="0" borderId="3" xfId="0" applyFont="1" applyBorder="1" applyAlignment="1">
      <alignmen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4" xfId="0" applyFont="1" applyBorder="1" applyAlignment="1" applyProtection="1">
      <alignment vertical="center" wrapText="1"/>
    </xf>
    <xf numFmtId="0" fontId="4" fillId="0" borderId="13" xfId="0" applyFont="1" applyBorder="1" applyAlignment="1">
      <alignment wrapText="1"/>
    </xf>
    <xf numFmtId="0" fontId="0" fillId="0" borderId="0" xfId="0"/>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3" xfId="0" applyFont="1" applyBorder="1" applyAlignment="1">
      <alignment wrapText="1"/>
    </xf>
    <xf numFmtId="0" fontId="4" fillId="0" borderId="6" xfId="0" applyFont="1" applyBorder="1" applyAlignment="1" applyProtection="1">
      <alignment vertical="center"/>
    </xf>
    <xf numFmtId="0" fontId="4" fillId="0" borderId="14" xfId="0" quotePrefix="1" applyFont="1" applyBorder="1" applyProtection="1"/>
    <xf numFmtId="0" fontId="4" fillId="0" borderId="13" xfId="0" quotePrefix="1" applyFont="1" applyBorder="1" applyProtection="1"/>
    <xf numFmtId="0" fontId="4" fillId="0" borderId="15" xfId="0" quotePrefix="1" applyFont="1" applyBorder="1" applyProtection="1"/>
    <xf numFmtId="0" fontId="0" fillId="0" borderId="0" xfId="0"/>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3" xfId="0" applyFont="1" applyBorder="1" applyAlignment="1">
      <alignment wrapText="1"/>
    </xf>
    <xf numFmtId="0" fontId="4" fillId="0" borderId="6" xfId="0" applyFont="1" applyBorder="1" applyAlignment="1" applyProtection="1">
      <alignment vertical="center"/>
    </xf>
    <xf numFmtId="0" fontId="4" fillId="0" borderId="14" xfId="0" quotePrefix="1" applyFont="1" applyBorder="1" applyProtection="1"/>
    <xf numFmtId="0" fontId="4" fillId="0" borderId="13" xfId="0" quotePrefix="1" applyFont="1" applyBorder="1" applyProtection="1"/>
    <xf numFmtId="0" fontId="4" fillId="0" borderId="15" xfId="0" quotePrefix="1" applyFont="1" applyBorder="1" applyProtection="1"/>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5" fillId="6" borderId="3" xfId="0" applyFont="1" applyFill="1" applyBorder="1" applyAlignment="1">
      <alignment horizontal="left" vertical="top"/>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3" xfId="0" applyFont="1" applyBorder="1" applyAlignment="1">
      <alignmen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7" xfId="0" applyFont="1" applyBorder="1" applyAlignment="1">
      <alignment horizontal="center"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25" sqref="C25"/>
    </sheetView>
  </sheetViews>
  <sheetFormatPr defaultRowHeight="15" x14ac:dyDescent="0.25"/>
  <cols>
    <col min="1" max="1" width="5.85546875" customWidth="1"/>
    <col min="2" max="2" width="22" bestFit="1" customWidth="1"/>
    <col min="3" max="3" width="92" customWidth="1"/>
  </cols>
  <sheetData>
    <row r="1" spans="1:3" ht="18.75" x14ac:dyDescent="0.3">
      <c r="A1" s="1" t="s">
        <v>340</v>
      </c>
    </row>
    <row r="2" spans="1:3" x14ac:dyDescent="0.25">
      <c r="A2" t="s">
        <v>78</v>
      </c>
    </row>
    <row r="4" spans="1:3" ht="15.75" thickBot="1" x14ac:dyDescent="0.3"/>
    <row r="5" spans="1:3" ht="75" x14ac:dyDescent="0.3">
      <c r="A5" s="208" t="s">
        <v>11</v>
      </c>
      <c r="B5" s="157" t="s">
        <v>166</v>
      </c>
      <c r="C5" s="160" t="s">
        <v>354</v>
      </c>
    </row>
    <row r="6" spans="1:3" x14ac:dyDescent="0.25">
      <c r="A6" s="209"/>
      <c r="B6" s="155" t="s">
        <v>197</v>
      </c>
      <c r="C6" s="158"/>
    </row>
    <row r="7" spans="1:3" x14ac:dyDescent="0.25">
      <c r="A7" s="209"/>
      <c r="B7" s="155" t="s">
        <v>197</v>
      </c>
      <c r="C7" s="158"/>
    </row>
    <row r="8" spans="1:3" x14ac:dyDescent="0.25">
      <c r="A8" s="209"/>
      <c r="B8" s="155" t="s">
        <v>197</v>
      </c>
      <c r="C8" s="158"/>
    </row>
    <row r="9" spans="1:3" x14ac:dyDescent="0.25">
      <c r="A9" s="209"/>
      <c r="B9" s="155" t="s">
        <v>197</v>
      </c>
      <c r="C9" s="158"/>
    </row>
    <row r="10" spans="1:3" ht="15.75" thickBot="1" x14ac:dyDescent="0.3">
      <c r="A10" s="210"/>
      <c r="B10" s="156" t="s">
        <v>196</v>
      </c>
      <c r="C10" s="159"/>
    </row>
    <row r="11" spans="1:3" ht="15.75" thickBot="1" x14ac:dyDescent="0.3">
      <c r="A11" s="154"/>
      <c r="B11" s="154"/>
      <c r="C11" s="154"/>
    </row>
    <row r="12" spans="1:3" ht="15.75" x14ac:dyDescent="0.3">
      <c r="A12" s="213" t="s">
        <v>300</v>
      </c>
      <c r="B12" s="157" t="s">
        <v>166</v>
      </c>
      <c r="C12" s="163" t="s">
        <v>351</v>
      </c>
    </row>
    <row r="13" spans="1:3" ht="15.75" x14ac:dyDescent="0.3">
      <c r="A13" s="214"/>
      <c r="B13" s="155" t="s">
        <v>175</v>
      </c>
      <c r="C13" s="162" t="s">
        <v>352</v>
      </c>
    </row>
    <row r="14" spans="1:3" ht="15.75" x14ac:dyDescent="0.3">
      <c r="A14" s="214"/>
      <c r="B14" s="155" t="s">
        <v>197</v>
      </c>
      <c r="C14" s="162"/>
    </row>
    <row r="15" spans="1:3" ht="15.75" x14ac:dyDescent="0.3">
      <c r="A15" s="214"/>
      <c r="B15" s="155" t="s">
        <v>197</v>
      </c>
      <c r="C15" s="162"/>
    </row>
    <row r="16" spans="1:3" ht="15.75" x14ac:dyDescent="0.3">
      <c r="A16" s="214"/>
      <c r="B16" s="155" t="s">
        <v>197</v>
      </c>
      <c r="C16" s="162"/>
    </row>
    <row r="17" spans="1:3" ht="15.75" x14ac:dyDescent="0.3">
      <c r="A17" s="214"/>
      <c r="B17" s="155" t="s">
        <v>197</v>
      </c>
      <c r="C17" s="162"/>
    </row>
    <row r="18" spans="1:3" ht="16.5" thickBot="1" x14ac:dyDescent="0.35">
      <c r="A18" s="215"/>
      <c r="B18" s="161" t="s">
        <v>320</v>
      </c>
      <c r="C18" s="164"/>
    </row>
  </sheetData>
  <mergeCells count="2">
    <mergeCell ref="A5:A10"/>
    <mergeCell ref="A12:A1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31" sqref="C31"/>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66</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66" t="s">
        <v>224</v>
      </c>
      <c r="C26" s="166"/>
      <c r="D26" s="166"/>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57.75" customHeight="1" x14ac:dyDescent="0.3">
      <c r="B2" s="181" t="s">
        <v>355</v>
      </c>
      <c r="C2" s="182"/>
      <c r="D2" s="182"/>
      <c r="E2" s="182"/>
      <c r="F2" s="183"/>
      <c r="Z2" s="26" t="s">
        <v>81</v>
      </c>
    </row>
    <row r="3" spans="2:26" ht="57.75" customHeight="1" x14ac:dyDescent="0.3">
      <c r="B3" s="184"/>
      <c r="C3" s="185"/>
      <c r="D3" s="185"/>
      <c r="E3" s="185"/>
      <c r="F3" s="186"/>
    </row>
    <row r="4" spans="2:26" ht="18" customHeight="1" x14ac:dyDescent="0.3">
      <c r="B4" s="25" t="s">
        <v>80</v>
      </c>
      <c r="C4" s="27"/>
      <c r="D4" s="27"/>
      <c r="E4" s="27"/>
      <c r="F4" s="27"/>
    </row>
    <row r="5" spans="2:26" ht="24.75" customHeight="1" x14ac:dyDescent="0.3">
      <c r="B5" s="174"/>
      <c r="C5" s="175"/>
      <c r="D5" s="175"/>
      <c r="E5" s="175"/>
      <c r="F5" s="176"/>
    </row>
    <row r="6" spans="2:26" ht="13.5" customHeight="1" x14ac:dyDescent="0.3">
      <c r="B6" s="27"/>
      <c r="C6" s="27"/>
      <c r="D6" s="27"/>
      <c r="E6" s="27"/>
      <c r="F6" s="27"/>
    </row>
    <row r="7" spans="2:26" x14ac:dyDescent="0.3">
      <c r="B7" s="25" t="s">
        <v>50</v>
      </c>
    </row>
    <row r="8" spans="2:26" x14ac:dyDescent="0.3">
      <c r="B8" s="179" t="s">
        <v>27</v>
      </c>
      <c r="C8" s="180"/>
      <c r="D8" s="178" t="s">
        <v>30</v>
      </c>
      <c r="E8" s="178"/>
      <c r="F8" s="178"/>
    </row>
    <row r="9" spans="2:26" s="90" customFormat="1" x14ac:dyDescent="0.25">
      <c r="B9" s="188" t="s">
        <v>303</v>
      </c>
      <c r="C9" s="189"/>
      <c r="D9" s="187" t="s">
        <v>345</v>
      </c>
      <c r="E9" s="187"/>
      <c r="F9" s="187"/>
    </row>
    <row r="10" spans="2:26" s="90" customFormat="1" x14ac:dyDescent="0.25">
      <c r="B10" s="134" t="s">
        <v>341</v>
      </c>
      <c r="C10" s="135"/>
      <c r="D10" s="190" t="s">
        <v>343</v>
      </c>
      <c r="E10" s="191"/>
      <c r="F10" s="192"/>
    </row>
    <row r="11" spans="2:26" s="90" customFormat="1" ht="31.5" customHeight="1" x14ac:dyDescent="0.25">
      <c r="B11" s="134" t="s">
        <v>342</v>
      </c>
      <c r="C11" s="135"/>
      <c r="D11" s="190" t="s">
        <v>339</v>
      </c>
      <c r="E11" s="191"/>
      <c r="F11" s="192"/>
    </row>
    <row r="12" spans="2:26" s="90" customFormat="1" ht="32.25" customHeight="1" x14ac:dyDescent="0.3">
      <c r="B12" s="172"/>
      <c r="C12" s="173"/>
      <c r="D12" s="193"/>
      <c r="E12" s="194"/>
      <c r="F12" s="195"/>
    </row>
    <row r="13" spans="2:26" ht="22.5" customHeight="1" x14ac:dyDescent="0.3">
      <c r="B13" s="172"/>
      <c r="C13" s="173"/>
      <c r="D13" s="177"/>
      <c r="E13" s="177"/>
      <c r="F13" s="177"/>
    </row>
    <row r="14" spans="2:26" ht="22.5" customHeight="1" x14ac:dyDescent="0.3">
      <c r="B14" s="172"/>
      <c r="C14" s="173"/>
      <c r="D14" s="177"/>
      <c r="E14" s="177"/>
      <c r="F14" s="177"/>
    </row>
    <row r="15" spans="2:26" ht="22.5" customHeight="1" x14ac:dyDescent="0.3">
      <c r="B15" s="172"/>
      <c r="C15" s="173"/>
      <c r="D15" s="177"/>
      <c r="E15" s="177"/>
      <c r="F15" s="177"/>
    </row>
    <row r="16" spans="2:26" ht="22.5" customHeight="1" x14ac:dyDescent="0.3">
      <c r="B16" s="172"/>
      <c r="C16" s="173"/>
      <c r="D16" s="177"/>
      <c r="E16" s="177"/>
      <c r="F16" s="177"/>
    </row>
    <row r="17" spans="2:11" ht="22.5" customHeight="1" x14ac:dyDescent="0.3">
      <c r="B17" s="172"/>
      <c r="C17" s="173"/>
      <c r="D17" s="177"/>
      <c r="E17" s="177"/>
      <c r="F17" s="177"/>
    </row>
    <row r="18" spans="2:11" ht="22.5" customHeight="1" x14ac:dyDescent="0.3">
      <c r="B18" s="172"/>
      <c r="C18" s="173"/>
      <c r="D18" s="177"/>
      <c r="E18" s="177"/>
      <c r="F18" s="177"/>
    </row>
    <row r="19" spans="2:11" ht="22.5" customHeight="1" x14ac:dyDescent="0.3">
      <c r="B19" s="172"/>
      <c r="C19" s="173"/>
      <c r="D19" s="177"/>
      <c r="E19" s="177"/>
      <c r="F19" s="177"/>
    </row>
    <row r="20" spans="2:11" ht="22.5" customHeight="1" x14ac:dyDescent="0.3">
      <c r="B20" s="172"/>
      <c r="C20" s="173"/>
      <c r="D20" s="177"/>
      <c r="E20" s="177"/>
      <c r="F20" s="177"/>
    </row>
    <row r="21" spans="2:11" ht="22.5" customHeight="1" x14ac:dyDescent="0.3">
      <c r="B21" s="172"/>
      <c r="C21" s="173"/>
      <c r="D21" s="177"/>
      <c r="E21" s="177"/>
      <c r="F21" s="177"/>
    </row>
    <row r="22" spans="2:11" ht="22.5" customHeight="1" x14ac:dyDescent="0.3">
      <c r="B22" s="172"/>
      <c r="C22" s="173"/>
      <c r="D22" s="177"/>
      <c r="E22" s="177"/>
      <c r="F22" s="177"/>
    </row>
    <row r="23" spans="2:11" ht="22.5" customHeight="1" x14ac:dyDescent="0.3">
      <c r="B23" s="172"/>
      <c r="C23" s="173"/>
      <c r="D23" s="177"/>
      <c r="E23" s="177"/>
      <c r="F23" s="177"/>
    </row>
    <row r="24" spans="2:11" ht="12.75" customHeight="1" x14ac:dyDescent="0.3">
      <c r="B24" s="28"/>
      <c r="C24" s="28"/>
      <c r="D24" s="29"/>
      <c r="E24" s="29"/>
      <c r="F24" s="29"/>
    </row>
    <row r="25" spans="2:11" x14ac:dyDescent="0.3">
      <c r="B25" s="25" t="s">
        <v>51</v>
      </c>
    </row>
    <row r="26" spans="2:11" ht="38.25" customHeight="1" x14ac:dyDescent="0.3">
      <c r="B26" s="168" t="s">
        <v>48</v>
      </c>
      <c r="C26" s="170" t="s">
        <v>27</v>
      </c>
      <c r="D26" s="170" t="s">
        <v>28</v>
      </c>
      <c r="E26" s="170" t="s">
        <v>30</v>
      </c>
      <c r="F26" s="168" t="s">
        <v>31</v>
      </c>
      <c r="G26" s="167" t="s">
        <v>101</v>
      </c>
      <c r="H26" s="167"/>
      <c r="I26" s="167"/>
      <c r="J26" s="167"/>
      <c r="K26" s="167"/>
    </row>
    <row r="27" spans="2:11" x14ac:dyDescent="0.3">
      <c r="B27" s="169"/>
      <c r="C27" s="171"/>
      <c r="D27" s="171"/>
      <c r="E27" s="171"/>
      <c r="F27" s="169"/>
      <c r="G27" s="64" t="s">
        <v>102</v>
      </c>
      <c r="H27" s="64" t="s">
        <v>103</v>
      </c>
      <c r="I27" s="64" t="s">
        <v>104</v>
      </c>
      <c r="J27" s="64" t="s">
        <v>105</v>
      </c>
      <c r="K27" s="64" t="s">
        <v>106</v>
      </c>
    </row>
    <row r="28" spans="2:11" ht="30" x14ac:dyDescent="0.3">
      <c r="B28" s="30" t="s">
        <v>356</v>
      </c>
      <c r="C28" s="30" t="str">
        <f>'Baseline scenario'!C1</f>
        <v>Individual Asset Specific Protection</v>
      </c>
      <c r="D28" s="30" t="s">
        <v>29</v>
      </c>
      <c r="E28" s="133" t="s">
        <v>357</v>
      </c>
      <c r="F28" s="30" t="s">
        <v>166</v>
      </c>
      <c r="G28" s="65"/>
      <c r="H28" s="65"/>
      <c r="I28" s="65"/>
      <c r="J28" s="65"/>
      <c r="K28" s="30"/>
    </row>
    <row r="29" spans="2:11" ht="27.75" customHeight="1" x14ac:dyDescent="0.3">
      <c r="B29" s="30">
        <v>1</v>
      </c>
      <c r="C29" s="31" t="str">
        <f>IF('Option 1'!$C$1="","",'Option 1'!$C$1)</f>
        <v>Raise asset levels</v>
      </c>
      <c r="D29" s="30" t="s">
        <v>81</v>
      </c>
      <c r="E29" s="31"/>
      <c r="F29" s="30"/>
      <c r="G29" s="65">
        <f>'Option 1'!$C$4</f>
        <v>-0.36705850237396059</v>
      </c>
      <c r="H29" s="65">
        <f>'Option 1'!$C$5</f>
        <v>-0.44730012704523003</v>
      </c>
      <c r="I29" s="65">
        <f>'Option 1'!$C$6</f>
        <v>-0.49859553218713948</v>
      </c>
      <c r="J29" s="65">
        <f>'Option 1'!$C$7</f>
        <v>-0.54749039838059366</v>
      </c>
      <c r="K29" s="30"/>
    </row>
    <row r="30" spans="2:11" ht="27.75" customHeight="1" x14ac:dyDescent="0.3">
      <c r="B30" s="30">
        <v>2</v>
      </c>
      <c r="C30" s="31" t="str">
        <f>IF('Option 2'!$C$1="","",'Option 2'!$C$1)</f>
        <v>Relocate substation</v>
      </c>
      <c r="D30" s="30" t="s">
        <v>81</v>
      </c>
      <c r="E30" s="31"/>
      <c r="F30" s="30"/>
      <c r="G30" s="65">
        <f>'Option 2'!$C$4</f>
        <v>-4.3683993206038902</v>
      </c>
      <c r="H30" s="65">
        <f>'Option 2'!$C$5</f>
        <v>-5.3388694535619692</v>
      </c>
      <c r="I30" s="65">
        <f>'Option 2'!$C$6</f>
        <v>-5.9699270862195188</v>
      </c>
      <c r="J30" s="65">
        <f>'Option 2'!$C$7</f>
        <v>-6.5849014485833104</v>
      </c>
      <c r="K30" s="30"/>
    </row>
    <row r="31" spans="2:11" ht="27.75" customHeight="1" x14ac:dyDescent="0.3">
      <c r="B31" s="30"/>
      <c r="C31" s="30"/>
      <c r="D31" s="30"/>
      <c r="E31" s="31"/>
      <c r="F31" s="30"/>
      <c r="G31" s="65"/>
      <c r="H31" s="65"/>
      <c r="I31" s="65"/>
      <c r="J31" s="65"/>
      <c r="K31" s="30"/>
    </row>
    <row r="32" spans="2:11" ht="27.75" customHeight="1" x14ac:dyDescent="0.3">
      <c r="B32" s="30"/>
      <c r="C32" s="30"/>
      <c r="D32" s="30"/>
      <c r="E32" s="31"/>
      <c r="F32" s="30"/>
      <c r="G32" s="65"/>
      <c r="H32" s="65"/>
      <c r="I32" s="65"/>
      <c r="J32" s="65"/>
      <c r="K32" s="30"/>
    </row>
    <row r="37" spans="2:2" x14ac:dyDescent="0.3">
      <c r="B37" s="2" t="s">
        <v>107</v>
      </c>
    </row>
  </sheetData>
  <mergeCells count="38">
    <mergeCell ref="B2:F3"/>
    <mergeCell ref="D9:F9"/>
    <mergeCell ref="B9:C9"/>
    <mergeCell ref="B22:C22"/>
    <mergeCell ref="D18:F18"/>
    <mergeCell ref="D14:F14"/>
    <mergeCell ref="D15:F15"/>
    <mergeCell ref="D16:F16"/>
    <mergeCell ref="D17:F17"/>
    <mergeCell ref="D10:F10"/>
    <mergeCell ref="D12:F12"/>
    <mergeCell ref="B12:C12"/>
    <mergeCell ref="D11:F11"/>
    <mergeCell ref="B21:C21"/>
    <mergeCell ref="B13:C13"/>
    <mergeCell ref="D13:F13"/>
    <mergeCell ref="B23:C23"/>
    <mergeCell ref="B5:F5"/>
    <mergeCell ref="B14:C14"/>
    <mergeCell ref="B15:C15"/>
    <mergeCell ref="B16:C16"/>
    <mergeCell ref="B17:C17"/>
    <mergeCell ref="B18:C18"/>
    <mergeCell ref="B19:C19"/>
    <mergeCell ref="D19:F19"/>
    <mergeCell ref="D20:F20"/>
    <mergeCell ref="D21:F21"/>
    <mergeCell ref="D22:F22"/>
    <mergeCell ref="D23:F23"/>
    <mergeCell ref="B20:C20"/>
    <mergeCell ref="D8:F8"/>
    <mergeCell ref="B8:C8"/>
    <mergeCell ref="G26:K26"/>
    <mergeCell ref="B26:B27"/>
    <mergeCell ref="C26:C27"/>
    <mergeCell ref="D26:D27"/>
    <mergeCell ref="E26:E27"/>
    <mergeCell ref="F26:F27"/>
  </mergeCells>
  <conditionalFormatting sqref="D31:D32 G31:K32 C28:K30">
    <cfRule type="expression" dxfId="7" priority="15">
      <formula>$D28="adopted"</formula>
    </cfRule>
  </conditionalFormatting>
  <conditionalFormatting sqref="C31:F32">
    <cfRule type="expression" dxfId="6" priority="14">
      <formula>$D31="adopted"</formula>
    </cfRule>
  </conditionalFormatting>
  <conditionalFormatting sqref="G32:J32">
    <cfRule type="expression" dxfId="5" priority="7">
      <formula>$D32="adopted"</formula>
    </cfRule>
  </conditionalFormatting>
  <conditionalFormatting sqref="B28">
    <cfRule type="expression" dxfId="4" priority="5">
      <formula>$D28="Adopted"</formula>
    </cfRule>
  </conditionalFormatting>
  <conditionalFormatting sqref="B29">
    <cfRule type="expression" dxfId="3" priority="4">
      <formula>$D29="Adopted"</formula>
    </cfRule>
  </conditionalFormatting>
  <conditionalFormatting sqref="B30">
    <cfRule type="expression" dxfId="2" priority="3">
      <formula>$D30="Adopted"</formula>
    </cfRule>
  </conditionalFormatting>
  <conditionalFormatting sqref="B31">
    <cfRule type="expression" dxfId="1" priority="2">
      <formula>$D31="Adopted"</formula>
    </cfRule>
  </conditionalFormatting>
  <conditionalFormatting sqref="B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18" sqref="F18"/>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65">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96" t="s">
        <v>75</v>
      </c>
      <c r="C13" s="197"/>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98"/>
      <c r="C14" s="199"/>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200"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200"/>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200"/>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200"/>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200"/>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200"/>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200"/>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200"/>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200"/>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200"/>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74</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90" zoomScaleNormal="90" zoomScaleSheetLayoutView="75" workbookViewId="0">
      <pane xSplit="2" ySplit="6" topLeftCell="C7" activePane="bottomRight" state="frozen"/>
      <selection activeCell="E44" sqref="E44"/>
      <selection pane="topRight" activeCell="E44" sqref="E44"/>
      <selection pane="bottomLeft" activeCell="E44" sqref="E44"/>
      <selection pane="bottomRight" activeCell="B1" sqref="B1:C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346</v>
      </c>
      <c r="C1" s="3" t="s">
        <v>347</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05" t="s">
        <v>11</v>
      </c>
      <c r="B7" s="61" t="s">
        <v>166</v>
      </c>
      <c r="C7" s="60"/>
      <c r="D7" s="61" t="s">
        <v>40</v>
      </c>
      <c r="E7" s="62">
        <f>-265000/1000000</f>
        <v>-0.26500000000000001</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06"/>
      <c r="B8" s="61" t="s">
        <v>175</v>
      </c>
      <c r="C8" s="60"/>
      <c r="D8" s="61" t="s">
        <v>40</v>
      </c>
      <c r="E8" s="62"/>
      <c r="F8" s="62"/>
      <c r="G8" s="62"/>
      <c r="H8" s="62"/>
      <c r="I8" s="62">
        <v>-2.5000000000000001E-3</v>
      </c>
      <c r="J8" s="62"/>
      <c r="K8" s="62"/>
      <c r="L8" s="62"/>
      <c r="M8" s="62"/>
      <c r="N8" s="62">
        <f>I8</f>
        <v>-2.5000000000000001E-3</v>
      </c>
      <c r="O8" s="62"/>
      <c r="P8" s="62"/>
      <c r="Q8" s="62"/>
      <c r="R8" s="62"/>
      <c r="S8" s="62">
        <f>N8</f>
        <v>-2.5000000000000001E-3</v>
      </c>
      <c r="T8" s="62"/>
      <c r="U8" s="62"/>
      <c r="V8" s="62"/>
      <c r="W8" s="62"/>
      <c r="X8" s="62">
        <f>S8</f>
        <v>-2.5000000000000001E-3</v>
      </c>
      <c r="Y8" s="62"/>
      <c r="Z8" s="62"/>
      <c r="AA8" s="62"/>
      <c r="AB8" s="62"/>
      <c r="AC8" s="62">
        <f>X8</f>
        <v>-2.5000000000000001E-3</v>
      </c>
      <c r="AD8" s="62"/>
      <c r="AE8" s="62"/>
      <c r="AF8" s="62"/>
      <c r="AG8" s="62"/>
      <c r="AH8" s="62">
        <f>AC8</f>
        <v>-2.5000000000000001E-3</v>
      </c>
      <c r="AI8" s="62"/>
      <c r="AJ8" s="62"/>
      <c r="AK8" s="62"/>
      <c r="AL8" s="62"/>
      <c r="AM8" s="62">
        <f>AH8</f>
        <v>-2.5000000000000001E-3</v>
      </c>
      <c r="AN8" s="62"/>
      <c r="AO8" s="62"/>
      <c r="AP8" s="62"/>
      <c r="AQ8" s="62"/>
      <c r="AR8" s="62">
        <f>AM8</f>
        <v>-2.5000000000000001E-3</v>
      </c>
      <c r="AS8" s="62"/>
      <c r="AT8" s="62"/>
      <c r="AU8" s="62"/>
      <c r="AV8" s="62"/>
      <c r="AW8" s="62">
        <f>AR8</f>
        <v>-2.5000000000000001E-3</v>
      </c>
      <c r="AX8" s="61"/>
      <c r="AY8" s="61"/>
      <c r="AZ8" s="61"/>
      <c r="BA8" s="61"/>
      <c r="BB8" s="61"/>
      <c r="BC8" s="61"/>
      <c r="BD8" s="61"/>
    </row>
    <row r="9" spans="1:56" x14ac:dyDescent="0.3">
      <c r="A9" s="206"/>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06"/>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06"/>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07"/>
      <c r="B12" s="124" t="s">
        <v>196</v>
      </c>
      <c r="C12" s="58"/>
      <c r="D12" s="125" t="s">
        <v>40</v>
      </c>
      <c r="E12" s="59">
        <f>SUM(E7:E11)</f>
        <v>-0.26500000000000001</v>
      </c>
      <c r="F12" s="59">
        <f t="shared" ref="F12:AW12" si="0">SUM(F7:F11)</f>
        <v>0</v>
      </c>
      <c r="G12" s="59">
        <f t="shared" si="0"/>
        <v>0</v>
      </c>
      <c r="H12" s="59">
        <f t="shared" si="0"/>
        <v>0</v>
      </c>
      <c r="I12" s="59">
        <f t="shared" si="0"/>
        <v>-2.5000000000000001E-3</v>
      </c>
      <c r="J12" s="59">
        <f t="shared" si="0"/>
        <v>0</v>
      </c>
      <c r="K12" s="59">
        <f t="shared" si="0"/>
        <v>0</v>
      </c>
      <c r="L12" s="59">
        <f t="shared" si="0"/>
        <v>0</v>
      </c>
      <c r="M12" s="59">
        <f t="shared" si="0"/>
        <v>0</v>
      </c>
      <c r="N12" s="59">
        <f t="shared" si="0"/>
        <v>-2.5000000000000001E-3</v>
      </c>
      <c r="O12" s="59">
        <f t="shared" si="0"/>
        <v>0</v>
      </c>
      <c r="P12" s="59">
        <f t="shared" si="0"/>
        <v>0</v>
      </c>
      <c r="Q12" s="59">
        <f t="shared" si="0"/>
        <v>0</v>
      </c>
      <c r="R12" s="59">
        <f t="shared" si="0"/>
        <v>0</v>
      </c>
      <c r="S12" s="59">
        <f t="shared" si="0"/>
        <v>-2.5000000000000001E-3</v>
      </c>
      <c r="T12" s="59">
        <f t="shared" si="0"/>
        <v>0</v>
      </c>
      <c r="U12" s="59">
        <f t="shared" si="0"/>
        <v>0</v>
      </c>
      <c r="V12" s="59">
        <f t="shared" si="0"/>
        <v>0</v>
      </c>
      <c r="W12" s="59">
        <f t="shared" si="0"/>
        <v>0</v>
      </c>
      <c r="X12" s="59">
        <f t="shared" si="0"/>
        <v>-2.5000000000000001E-3</v>
      </c>
      <c r="Y12" s="59">
        <f t="shared" si="0"/>
        <v>0</v>
      </c>
      <c r="Z12" s="59">
        <f t="shared" si="0"/>
        <v>0</v>
      </c>
      <c r="AA12" s="59">
        <f t="shared" si="0"/>
        <v>0</v>
      </c>
      <c r="AB12" s="59">
        <f t="shared" si="0"/>
        <v>0</v>
      </c>
      <c r="AC12" s="59">
        <f t="shared" si="0"/>
        <v>-2.5000000000000001E-3</v>
      </c>
      <c r="AD12" s="59">
        <f t="shared" si="0"/>
        <v>0</v>
      </c>
      <c r="AE12" s="59">
        <f t="shared" si="0"/>
        <v>0</v>
      </c>
      <c r="AF12" s="59">
        <f t="shared" si="0"/>
        <v>0</v>
      </c>
      <c r="AG12" s="59">
        <f t="shared" si="0"/>
        <v>0</v>
      </c>
      <c r="AH12" s="59">
        <f t="shared" si="0"/>
        <v>-2.5000000000000001E-3</v>
      </c>
      <c r="AI12" s="59">
        <f t="shared" si="0"/>
        <v>0</v>
      </c>
      <c r="AJ12" s="59">
        <f t="shared" si="0"/>
        <v>0</v>
      </c>
      <c r="AK12" s="59">
        <f t="shared" si="0"/>
        <v>0</v>
      </c>
      <c r="AL12" s="59">
        <f t="shared" si="0"/>
        <v>0</v>
      </c>
      <c r="AM12" s="59">
        <f t="shared" si="0"/>
        <v>-2.5000000000000001E-3</v>
      </c>
      <c r="AN12" s="59">
        <f t="shared" si="0"/>
        <v>0</v>
      </c>
      <c r="AO12" s="59">
        <f t="shared" si="0"/>
        <v>0</v>
      </c>
      <c r="AP12" s="59">
        <f t="shared" si="0"/>
        <v>0</v>
      </c>
      <c r="AQ12" s="59">
        <f t="shared" si="0"/>
        <v>0</v>
      </c>
      <c r="AR12" s="59">
        <f t="shared" si="0"/>
        <v>-2.5000000000000001E-3</v>
      </c>
      <c r="AS12" s="59">
        <f t="shared" si="0"/>
        <v>0</v>
      </c>
      <c r="AT12" s="59">
        <f t="shared" si="0"/>
        <v>0</v>
      </c>
      <c r="AU12" s="59">
        <f t="shared" si="0"/>
        <v>0</v>
      </c>
      <c r="AV12" s="59">
        <f t="shared" si="0"/>
        <v>0</v>
      </c>
      <c r="AW12" s="59">
        <f t="shared" si="0"/>
        <v>-2.5000000000000001E-3</v>
      </c>
      <c r="AX12" s="61"/>
      <c r="AY12" s="61"/>
      <c r="AZ12" s="61"/>
      <c r="BA12" s="61"/>
      <c r="BB12" s="61"/>
      <c r="BC12" s="61"/>
      <c r="BD12" s="61"/>
    </row>
    <row r="13" spans="1:56" ht="12.75" customHeight="1" x14ac:dyDescent="0.3">
      <c r="A13" s="201"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202"/>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202"/>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202"/>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202"/>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202"/>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202"/>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202"/>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202"/>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202"/>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202"/>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203"/>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204"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204"/>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04"/>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204"/>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204"/>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204"/>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204"/>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204"/>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3" sqref="C13"/>
    </sheetView>
  </sheetViews>
  <sheetFormatPr defaultRowHeight="15" x14ac:dyDescent="0.25"/>
  <cols>
    <col min="1" max="1" width="5.85546875" customWidth="1"/>
    <col min="2" max="2" width="22" bestFit="1" customWidth="1"/>
    <col min="3" max="3" width="82" customWidth="1"/>
  </cols>
  <sheetData>
    <row r="1" spans="1:3" ht="18.75" x14ac:dyDescent="0.3">
      <c r="A1" s="1" t="s">
        <v>302</v>
      </c>
    </row>
    <row r="2" spans="1:3" x14ac:dyDescent="0.25">
      <c r="A2" t="s">
        <v>78</v>
      </c>
    </row>
    <row r="4" spans="1:3" ht="15.75" thickBot="1" x14ac:dyDescent="0.3"/>
    <row r="5" spans="1:3" ht="45" x14ac:dyDescent="0.3">
      <c r="A5" s="208" t="s">
        <v>11</v>
      </c>
      <c r="B5" s="138" t="s">
        <v>166</v>
      </c>
      <c r="C5" s="142" t="s">
        <v>348</v>
      </c>
    </row>
    <row r="6" spans="1:3" ht="60" x14ac:dyDescent="0.25">
      <c r="A6" s="209"/>
      <c r="B6" s="136" t="s">
        <v>175</v>
      </c>
      <c r="C6" s="141" t="s">
        <v>349</v>
      </c>
    </row>
    <row r="7" spans="1:3" x14ac:dyDescent="0.25">
      <c r="A7" s="209"/>
      <c r="B7" s="136" t="s">
        <v>197</v>
      </c>
      <c r="C7" s="139"/>
    </row>
    <row r="8" spans="1:3" x14ac:dyDescent="0.25">
      <c r="A8" s="209"/>
      <c r="B8" s="136" t="s">
        <v>197</v>
      </c>
      <c r="C8" s="139"/>
    </row>
    <row r="9" spans="1:3" x14ac:dyDescent="0.25">
      <c r="A9" s="209"/>
      <c r="B9" s="136" t="s">
        <v>197</v>
      </c>
      <c r="C9" s="139"/>
    </row>
    <row r="10" spans="1:3" ht="15.75" thickBot="1" x14ac:dyDescent="0.3">
      <c r="A10" s="210"/>
      <c r="B10" s="137" t="s">
        <v>196</v>
      </c>
      <c r="C10" s="140"/>
    </row>
  </sheetData>
  <mergeCells count="1">
    <mergeCell ref="A5:A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D18" sqref="D1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tr">
        <f>'Option summary'!B10</f>
        <v>Raise asset levels</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-0.36705850237396059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-0.44730012704523003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-0.49859553218713948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-0.54749039838059366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5" t="s">
        <v>11</v>
      </c>
      <c r="B13" s="61" t="s">
        <v>166</v>
      </c>
      <c r="C13" s="60"/>
      <c r="D13" s="61" t="s">
        <v>40</v>
      </c>
      <c r="E13" s="62">
        <v>-0.75</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6"/>
      <c r="B14" s="61" t="s">
        <v>197</v>
      </c>
      <c r="C14" s="132"/>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6"/>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6"/>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6"/>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7"/>
      <c r="B18" s="124" t="s">
        <v>196</v>
      </c>
      <c r="C18" s="130"/>
      <c r="D18" s="125" t="s">
        <v>40</v>
      </c>
      <c r="E18" s="59">
        <f>SUM(E13:E17)</f>
        <v>-0.75</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11" t="s">
        <v>300</v>
      </c>
      <c r="B19" s="61" t="s">
        <v>166</v>
      </c>
      <c r="C19" s="8"/>
      <c r="D19" s="9" t="s">
        <v>40</v>
      </c>
      <c r="E19" s="33">
        <f>-'Baseline scenario'!E7</f>
        <v>0.26500000000000001</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11"/>
      <c r="B20" s="61" t="s">
        <v>175</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21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1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1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1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12"/>
      <c r="B25" s="61" t="s">
        <v>320</v>
      </c>
      <c r="C25" s="8"/>
      <c r="D25" s="9" t="s">
        <v>40</v>
      </c>
      <c r="E25" s="67">
        <f>SUM(E19:E24)</f>
        <v>0.26500000000000001</v>
      </c>
      <c r="F25" s="67">
        <f t="shared" ref="F25:BD25" si="1">SUM(F19:F24)</f>
        <v>0</v>
      </c>
      <c r="G25" s="67">
        <f t="shared" si="1"/>
        <v>0</v>
      </c>
      <c r="H25" s="67">
        <f t="shared" si="1"/>
        <v>0</v>
      </c>
      <c r="I25" s="67">
        <f t="shared" si="1"/>
        <v>2.5000000000000001E-3</v>
      </c>
      <c r="J25" s="67">
        <f t="shared" si="1"/>
        <v>0</v>
      </c>
      <c r="K25" s="67">
        <f t="shared" si="1"/>
        <v>0</v>
      </c>
      <c r="L25" s="67">
        <f t="shared" si="1"/>
        <v>0</v>
      </c>
      <c r="M25" s="67">
        <f t="shared" si="1"/>
        <v>0</v>
      </c>
      <c r="N25" s="67">
        <f t="shared" si="1"/>
        <v>2.5000000000000001E-3</v>
      </c>
      <c r="O25" s="67">
        <f t="shared" si="1"/>
        <v>0</v>
      </c>
      <c r="P25" s="67">
        <f t="shared" si="1"/>
        <v>0</v>
      </c>
      <c r="Q25" s="67">
        <f t="shared" si="1"/>
        <v>0</v>
      </c>
      <c r="R25" s="67">
        <f t="shared" si="1"/>
        <v>0</v>
      </c>
      <c r="S25" s="67">
        <f t="shared" si="1"/>
        <v>2.5000000000000001E-3</v>
      </c>
      <c r="T25" s="67">
        <f t="shared" si="1"/>
        <v>0</v>
      </c>
      <c r="U25" s="67">
        <f t="shared" si="1"/>
        <v>0</v>
      </c>
      <c r="V25" s="67">
        <f t="shared" si="1"/>
        <v>0</v>
      </c>
      <c r="W25" s="67">
        <f t="shared" si="1"/>
        <v>0</v>
      </c>
      <c r="X25" s="67">
        <f t="shared" si="1"/>
        <v>2.5000000000000001E-3</v>
      </c>
      <c r="Y25" s="67">
        <f t="shared" si="1"/>
        <v>0</v>
      </c>
      <c r="Z25" s="67">
        <f t="shared" si="1"/>
        <v>0</v>
      </c>
      <c r="AA25" s="67">
        <f t="shared" si="1"/>
        <v>0</v>
      </c>
      <c r="AB25" s="67">
        <f t="shared" si="1"/>
        <v>0</v>
      </c>
      <c r="AC25" s="67">
        <f t="shared" si="1"/>
        <v>2.5000000000000001E-3</v>
      </c>
      <c r="AD25" s="67">
        <f t="shared" si="1"/>
        <v>0</v>
      </c>
      <c r="AE25" s="67">
        <f t="shared" si="1"/>
        <v>0</v>
      </c>
      <c r="AF25" s="67">
        <f t="shared" si="1"/>
        <v>0</v>
      </c>
      <c r="AG25" s="67">
        <f t="shared" si="1"/>
        <v>0</v>
      </c>
      <c r="AH25" s="67">
        <f t="shared" si="1"/>
        <v>2.5000000000000001E-3</v>
      </c>
      <c r="AI25" s="67">
        <f t="shared" si="1"/>
        <v>0</v>
      </c>
      <c r="AJ25" s="67">
        <f t="shared" si="1"/>
        <v>0</v>
      </c>
      <c r="AK25" s="67">
        <f t="shared" si="1"/>
        <v>0</v>
      </c>
      <c r="AL25" s="67">
        <f t="shared" si="1"/>
        <v>0</v>
      </c>
      <c r="AM25" s="67">
        <f t="shared" si="1"/>
        <v>2.5000000000000001E-3</v>
      </c>
      <c r="AN25" s="67">
        <f t="shared" si="1"/>
        <v>0</v>
      </c>
      <c r="AO25" s="67">
        <f t="shared" si="1"/>
        <v>0</v>
      </c>
      <c r="AP25" s="67">
        <f t="shared" si="1"/>
        <v>0</v>
      </c>
      <c r="AQ25" s="67">
        <f t="shared" si="1"/>
        <v>0</v>
      </c>
      <c r="AR25" s="67">
        <f t="shared" si="1"/>
        <v>2.5000000000000001E-3</v>
      </c>
      <c r="AS25" s="67">
        <f t="shared" si="1"/>
        <v>0</v>
      </c>
      <c r="AT25" s="67">
        <f t="shared" si="1"/>
        <v>0</v>
      </c>
      <c r="AU25" s="67">
        <f t="shared" si="1"/>
        <v>0</v>
      </c>
      <c r="AV25" s="67">
        <f t="shared" si="1"/>
        <v>0</v>
      </c>
      <c r="AW25" s="67">
        <f t="shared" si="1"/>
        <v>2.5000000000000001E-3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-0.48499999999999999</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0</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0</v>
      </c>
      <c r="Z26" s="59">
        <f t="shared" si="2"/>
        <v>0</v>
      </c>
      <c r="AA26" s="59">
        <f t="shared" si="2"/>
        <v>0</v>
      </c>
      <c r="AB26" s="59">
        <f t="shared" si="2"/>
        <v>0</v>
      </c>
      <c r="AC26" s="59">
        <f t="shared" si="2"/>
        <v>2.5000000000000001E-3</v>
      </c>
      <c r="AD26" s="59">
        <f t="shared" si="2"/>
        <v>0</v>
      </c>
      <c r="AE26" s="59">
        <f t="shared" si="2"/>
        <v>0</v>
      </c>
      <c r="AF26" s="59">
        <f t="shared" si="2"/>
        <v>0</v>
      </c>
      <c r="AG26" s="59">
        <f t="shared" si="2"/>
        <v>0</v>
      </c>
      <c r="AH26" s="59">
        <f t="shared" si="2"/>
        <v>2.5000000000000001E-3</v>
      </c>
      <c r="AI26" s="59">
        <f t="shared" si="2"/>
        <v>0</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0</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0.85</v>
      </c>
      <c r="F27" s="10">
        <v>0.85</v>
      </c>
      <c r="G27" s="10">
        <v>0.85</v>
      </c>
      <c r="H27" s="10">
        <v>0.85</v>
      </c>
      <c r="I27" s="10">
        <v>0.85</v>
      </c>
      <c r="J27" s="10">
        <v>0.85</v>
      </c>
      <c r="K27" s="10">
        <v>0.85</v>
      </c>
      <c r="L27" s="10">
        <v>0.85</v>
      </c>
      <c r="M27" s="10">
        <v>0.85</v>
      </c>
      <c r="N27" s="10">
        <v>0.85</v>
      </c>
      <c r="O27" s="10">
        <v>0.85</v>
      </c>
      <c r="P27" s="10">
        <v>0.85</v>
      </c>
      <c r="Q27" s="10">
        <v>0.85</v>
      </c>
      <c r="R27" s="10">
        <v>0.85</v>
      </c>
      <c r="S27" s="10">
        <v>0.85</v>
      </c>
      <c r="T27" s="10">
        <v>0.85</v>
      </c>
      <c r="U27" s="10">
        <v>0.85</v>
      </c>
      <c r="V27" s="10">
        <v>0.85</v>
      </c>
      <c r="W27" s="10">
        <v>0.85</v>
      </c>
      <c r="X27" s="10">
        <v>0.85</v>
      </c>
      <c r="Y27" s="10">
        <v>0.85</v>
      </c>
      <c r="Z27" s="10">
        <v>0.85</v>
      </c>
      <c r="AA27" s="10">
        <v>0.85</v>
      </c>
      <c r="AB27" s="10">
        <v>0.85</v>
      </c>
      <c r="AC27" s="10">
        <v>0.85</v>
      </c>
      <c r="AD27" s="10">
        <v>0.85</v>
      </c>
      <c r="AE27" s="10">
        <v>0.85</v>
      </c>
      <c r="AF27" s="10">
        <v>0.85</v>
      </c>
      <c r="AG27" s="10">
        <v>0.85</v>
      </c>
      <c r="AH27" s="10">
        <v>0.85</v>
      </c>
      <c r="AI27" s="10">
        <v>0.85</v>
      </c>
      <c r="AJ27" s="10">
        <v>0.85</v>
      </c>
      <c r="AK27" s="10">
        <v>0.85</v>
      </c>
      <c r="AL27" s="10">
        <v>0.85</v>
      </c>
      <c r="AM27" s="10">
        <v>0.85</v>
      </c>
      <c r="AN27" s="10">
        <v>0.85</v>
      </c>
      <c r="AO27" s="10">
        <v>0.85</v>
      </c>
      <c r="AP27" s="10">
        <v>0.85</v>
      </c>
      <c r="AQ27" s="10">
        <v>0.85</v>
      </c>
      <c r="AR27" s="10">
        <v>0.85</v>
      </c>
      <c r="AS27" s="10">
        <v>0.85</v>
      </c>
      <c r="AT27" s="10">
        <v>0.85</v>
      </c>
      <c r="AU27" s="10">
        <v>0.85</v>
      </c>
      <c r="AV27" s="10">
        <v>0.85</v>
      </c>
      <c r="AW27" s="10">
        <v>0.85</v>
      </c>
      <c r="AX27" s="11"/>
      <c r="AY27" s="11"/>
      <c r="AZ27" s="11"/>
      <c r="BA27" s="11"/>
      <c r="BB27" s="11"/>
      <c r="BC27" s="11"/>
      <c r="BD27" s="11"/>
    </row>
    <row r="28" spans="1:56" x14ac:dyDescent="0.3">
      <c r="A28" s="115"/>
      <c r="B28" s="9" t="s">
        <v>12</v>
      </c>
      <c r="C28" s="9" t="s">
        <v>43</v>
      </c>
      <c r="D28" s="9" t="s">
        <v>40</v>
      </c>
      <c r="E28" s="34">
        <f>E26*E27</f>
        <v>-0.41225000000000001</v>
      </c>
      <c r="F28" s="34">
        <f t="shared" ref="F28:AW28" si="3">F26*F27</f>
        <v>0</v>
      </c>
      <c r="G28" s="34">
        <f t="shared" si="3"/>
        <v>0</v>
      </c>
      <c r="H28" s="34">
        <f t="shared" si="3"/>
        <v>0</v>
      </c>
      <c r="I28" s="34">
        <f t="shared" si="3"/>
        <v>2.1250000000000002E-3</v>
      </c>
      <c r="J28" s="34">
        <f t="shared" si="3"/>
        <v>0</v>
      </c>
      <c r="K28" s="34">
        <f t="shared" si="3"/>
        <v>0</v>
      </c>
      <c r="L28" s="34">
        <f t="shared" si="3"/>
        <v>0</v>
      </c>
      <c r="M28" s="34">
        <f t="shared" si="3"/>
        <v>0</v>
      </c>
      <c r="N28" s="34">
        <f t="shared" si="3"/>
        <v>2.1250000000000002E-3</v>
      </c>
      <c r="O28" s="34">
        <f t="shared" si="3"/>
        <v>0</v>
      </c>
      <c r="P28" s="34">
        <f t="shared" si="3"/>
        <v>0</v>
      </c>
      <c r="Q28" s="34">
        <f t="shared" si="3"/>
        <v>0</v>
      </c>
      <c r="R28" s="34">
        <f t="shared" si="3"/>
        <v>0</v>
      </c>
      <c r="S28" s="34">
        <f t="shared" si="3"/>
        <v>2.1250000000000002E-3</v>
      </c>
      <c r="T28" s="34">
        <f t="shared" si="3"/>
        <v>0</v>
      </c>
      <c r="U28" s="34">
        <f t="shared" si="3"/>
        <v>0</v>
      </c>
      <c r="V28" s="34">
        <f t="shared" si="3"/>
        <v>0</v>
      </c>
      <c r="W28" s="34">
        <f t="shared" si="3"/>
        <v>0</v>
      </c>
      <c r="X28" s="34">
        <f t="shared" si="3"/>
        <v>2.1250000000000002E-3</v>
      </c>
      <c r="Y28" s="34">
        <f t="shared" si="3"/>
        <v>0</v>
      </c>
      <c r="Z28" s="34">
        <f t="shared" si="3"/>
        <v>0</v>
      </c>
      <c r="AA28" s="34">
        <f t="shared" si="3"/>
        <v>0</v>
      </c>
      <c r="AB28" s="34">
        <f t="shared" si="3"/>
        <v>0</v>
      </c>
      <c r="AC28" s="34">
        <f t="shared" si="3"/>
        <v>2.1250000000000002E-3</v>
      </c>
      <c r="AD28" s="34">
        <f t="shared" si="3"/>
        <v>0</v>
      </c>
      <c r="AE28" s="34">
        <f t="shared" si="3"/>
        <v>0</v>
      </c>
      <c r="AF28" s="34">
        <f t="shared" si="3"/>
        <v>0</v>
      </c>
      <c r="AG28" s="34">
        <f t="shared" si="3"/>
        <v>0</v>
      </c>
      <c r="AH28" s="34">
        <f t="shared" si="3"/>
        <v>2.1250000000000002E-3</v>
      </c>
      <c r="AI28" s="34">
        <f t="shared" si="3"/>
        <v>0</v>
      </c>
      <c r="AJ28" s="34">
        <f t="shared" si="3"/>
        <v>0</v>
      </c>
      <c r="AK28" s="34">
        <f t="shared" si="3"/>
        <v>0</v>
      </c>
      <c r="AL28" s="34">
        <f t="shared" si="3"/>
        <v>0</v>
      </c>
      <c r="AM28" s="34">
        <f t="shared" si="3"/>
        <v>2.1250000000000002E-3</v>
      </c>
      <c r="AN28" s="34">
        <f t="shared" si="3"/>
        <v>0</v>
      </c>
      <c r="AO28" s="34">
        <f t="shared" si="3"/>
        <v>0</v>
      </c>
      <c r="AP28" s="34">
        <f t="shared" si="3"/>
        <v>0</v>
      </c>
      <c r="AQ28" s="34">
        <f t="shared" si="3"/>
        <v>0</v>
      </c>
      <c r="AR28" s="34">
        <f t="shared" si="3"/>
        <v>2.1250000000000002E-3</v>
      </c>
      <c r="AS28" s="34">
        <f t="shared" si="3"/>
        <v>0</v>
      </c>
      <c r="AT28" s="34">
        <f t="shared" si="3"/>
        <v>0</v>
      </c>
      <c r="AU28" s="34">
        <f t="shared" si="3"/>
        <v>0</v>
      </c>
      <c r="AV28" s="34">
        <f t="shared" si="3"/>
        <v>0</v>
      </c>
      <c r="AW28" s="34">
        <f t="shared" si="3"/>
        <v>2.1250000000000002E-3</v>
      </c>
      <c r="AX28" s="34"/>
      <c r="AY28" s="34"/>
      <c r="AZ28" s="34"/>
      <c r="BA28" s="34"/>
      <c r="BB28" s="34"/>
      <c r="BC28" s="34"/>
      <c r="BD28" s="34"/>
    </row>
    <row r="29" spans="1:56" x14ac:dyDescent="0.3">
      <c r="A29" s="115"/>
      <c r="B29" s="9" t="s">
        <v>92</v>
      </c>
      <c r="C29" s="11" t="s">
        <v>44</v>
      </c>
      <c r="D29" s="9" t="s">
        <v>40</v>
      </c>
      <c r="E29" s="34">
        <f>E26-E28</f>
        <v>-7.2749999999999981E-2</v>
      </c>
      <c r="F29" s="34">
        <f t="shared" ref="F29:AW29" si="4">F26-F28</f>
        <v>0</v>
      </c>
      <c r="G29" s="34">
        <f t="shared" si="4"/>
        <v>0</v>
      </c>
      <c r="H29" s="34">
        <f t="shared" si="4"/>
        <v>0</v>
      </c>
      <c r="I29" s="34">
        <f t="shared" si="4"/>
        <v>3.749999999999999E-4</v>
      </c>
      <c r="J29" s="34">
        <f t="shared" si="4"/>
        <v>0</v>
      </c>
      <c r="K29" s="34">
        <f t="shared" si="4"/>
        <v>0</v>
      </c>
      <c r="L29" s="34">
        <f t="shared" si="4"/>
        <v>0</v>
      </c>
      <c r="M29" s="34">
        <f t="shared" si="4"/>
        <v>0</v>
      </c>
      <c r="N29" s="34">
        <f t="shared" si="4"/>
        <v>3.749999999999999E-4</v>
      </c>
      <c r="O29" s="34">
        <f t="shared" si="4"/>
        <v>0</v>
      </c>
      <c r="P29" s="34">
        <f t="shared" si="4"/>
        <v>0</v>
      </c>
      <c r="Q29" s="34">
        <f t="shared" si="4"/>
        <v>0</v>
      </c>
      <c r="R29" s="34">
        <f t="shared" si="4"/>
        <v>0</v>
      </c>
      <c r="S29" s="34">
        <f t="shared" si="4"/>
        <v>3.749999999999999E-4</v>
      </c>
      <c r="T29" s="34">
        <f t="shared" si="4"/>
        <v>0</v>
      </c>
      <c r="U29" s="34">
        <f t="shared" si="4"/>
        <v>0</v>
      </c>
      <c r="V29" s="34">
        <f t="shared" si="4"/>
        <v>0</v>
      </c>
      <c r="W29" s="34">
        <f t="shared" si="4"/>
        <v>0</v>
      </c>
      <c r="X29" s="34">
        <f t="shared" si="4"/>
        <v>3.749999999999999E-4</v>
      </c>
      <c r="Y29" s="34">
        <f t="shared" si="4"/>
        <v>0</v>
      </c>
      <c r="Z29" s="34">
        <f t="shared" si="4"/>
        <v>0</v>
      </c>
      <c r="AA29" s="34">
        <f t="shared" si="4"/>
        <v>0</v>
      </c>
      <c r="AB29" s="34">
        <f t="shared" si="4"/>
        <v>0</v>
      </c>
      <c r="AC29" s="34">
        <f t="shared" si="4"/>
        <v>3.749999999999999E-4</v>
      </c>
      <c r="AD29" s="34">
        <f t="shared" si="4"/>
        <v>0</v>
      </c>
      <c r="AE29" s="34">
        <f t="shared" si="4"/>
        <v>0</v>
      </c>
      <c r="AF29" s="34">
        <f t="shared" si="4"/>
        <v>0</v>
      </c>
      <c r="AG29" s="34">
        <f t="shared" si="4"/>
        <v>0</v>
      </c>
      <c r="AH29" s="34">
        <f t="shared" si="4"/>
        <v>3.749999999999999E-4</v>
      </c>
      <c r="AI29" s="34">
        <f t="shared" si="4"/>
        <v>0</v>
      </c>
      <c r="AJ29" s="34">
        <f t="shared" si="4"/>
        <v>0</v>
      </c>
      <c r="AK29" s="34">
        <f t="shared" si="4"/>
        <v>0</v>
      </c>
      <c r="AL29" s="34">
        <f t="shared" si="4"/>
        <v>0</v>
      </c>
      <c r="AM29" s="34">
        <f t="shared" si="4"/>
        <v>3.749999999999999E-4</v>
      </c>
      <c r="AN29" s="34">
        <f t="shared" si="4"/>
        <v>0</v>
      </c>
      <c r="AO29" s="34">
        <f t="shared" si="4"/>
        <v>0</v>
      </c>
      <c r="AP29" s="34">
        <f t="shared" si="4"/>
        <v>0</v>
      </c>
      <c r="AQ29" s="34">
        <f t="shared" si="4"/>
        <v>0</v>
      </c>
      <c r="AR29" s="34">
        <f t="shared" si="4"/>
        <v>3.749999999999999E-4</v>
      </c>
      <c r="AS29" s="34">
        <f t="shared" si="4"/>
        <v>0</v>
      </c>
      <c r="AT29" s="34">
        <f t="shared" si="4"/>
        <v>0</v>
      </c>
      <c r="AU29" s="34">
        <f t="shared" si="4"/>
        <v>0</v>
      </c>
      <c r="AV29" s="34">
        <f t="shared" si="4"/>
        <v>0</v>
      </c>
      <c r="AW29" s="34">
        <f t="shared" si="4"/>
        <v>3.749999999999999E-4</v>
      </c>
      <c r="AX29" s="34"/>
      <c r="AY29" s="34"/>
      <c r="AZ29" s="34"/>
      <c r="BA29" s="34"/>
      <c r="BB29" s="34"/>
      <c r="BC29" s="34"/>
      <c r="BD29" s="34"/>
    </row>
    <row r="30" spans="1:56" ht="16.5" hidden="1" customHeight="1" outlineLevel="1" x14ac:dyDescent="0.35">
      <c r="A30" s="115"/>
      <c r="B30" s="9" t="s">
        <v>1</v>
      </c>
      <c r="C30" s="11" t="s">
        <v>53</v>
      </c>
      <c r="D30" s="9" t="s">
        <v>40</v>
      </c>
      <c r="F30" s="34">
        <f>$E$28/'Fixed data'!$C$7</f>
        <v>-9.1611111111111112E-3</v>
      </c>
      <c r="G30" s="34">
        <f>$E$28/'Fixed data'!$C$7</f>
        <v>-9.1611111111111112E-3</v>
      </c>
      <c r="H30" s="34">
        <f>$E$28/'Fixed data'!$C$7</f>
        <v>-9.1611111111111112E-3</v>
      </c>
      <c r="I30" s="34">
        <f>$E$28/'Fixed data'!$C$7</f>
        <v>-9.1611111111111112E-3</v>
      </c>
      <c r="J30" s="34">
        <f>$E$28/'Fixed data'!$C$7</f>
        <v>-9.1611111111111112E-3</v>
      </c>
      <c r="K30" s="34">
        <f>$E$28/'Fixed data'!$C$7</f>
        <v>-9.1611111111111112E-3</v>
      </c>
      <c r="L30" s="34">
        <f>$E$28/'Fixed data'!$C$7</f>
        <v>-9.1611111111111112E-3</v>
      </c>
      <c r="M30" s="34">
        <f>$E$28/'Fixed data'!$C$7</f>
        <v>-9.1611111111111112E-3</v>
      </c>
      <c r="N30" s="34">
        <f>$E$28/'Fixed data'!$C$7</f>
        <v>-9.1611111111111112E-3</v>
      </c>
      <c r="O30" s="34">
        <f>$E$28/'Fixed data'!$C$7</f>
        <v>-9.1611111111111112E-3</v>
      </c>
      <c r="P30" s="34">
        <f>$E$28/'Fixed data'!$C$7</f>
        <v>-9.1611111111111112E-3</v>
      </c>
      <c r="Q30" s="34">
        <f>$E$28/'Fixed data'!$C$7</f>
        <v>-9.1611111111111112E-3</v>
      </c>
      <c r="R30" s="34">
        <f>$E$28/'Fixed data'!$C$7</f>
        <v>-9.1611111111111112E-3</v>
      </c>
      <c r="S30" s="34">
        <f>$E$28/'Fixed data'!$C$7</f>
        <v>-9.1611111111111112E-3</v>
      </c>
      <c r="T30" s="34">
        <f>$E$28/'Fixed data'!$C$7</f>
        <v>-9.1611111111111112E-3</v>
      </c>
      <c r="U30" s="34">
        <f>$E$28/'Fixed data'!$C$7</f>
        <v>-9.1611111111111112E-3</v>
      </c>
      <c r="V30" s="34">
        <f>$E$28/'Fixed data'!$C$7</f>
        <v>-9.1611111111111112E-3</v>
      </c>
      <c r="W30" s="34">
        <f>$E$28/'Fixed data'!$C$7</f>
        <v>-9.1611111111111112E-3</v>
      </c>
      <c r="X30" s="34">
        <f>$E$28/'Fixed data'!$C$7</f>
        <v>-9.1611111111111112E-3</v>
      </c>
      <c r="Y30" s="34">
        <f>$E$28/'Fixed data'!$C$7</f>
        <v>-9.1611111111111112E-3</v>
      </c>
      <c r="Z30" s="34">
        <f>$E$28/'Fixed data'!$C$7</f>
        <v>-9.1611111111111112E-3</v>
      </c>
      <c r="AA30" s="34">
        <f>$E$28/'Fixed data'!$C$7</f>
        <v>-9.1611111111111112E-3</v>
      </c>
      <c r="AB30" s="34">
        <f>$E$28/'Fixed data'!$C$7</f>
        <v>-9.1611111111111112E-3</v>
      </c>
      <c r="AC30" s="34">
        <f>$E$28/'Fixed data'!$C$7</f>
        <v>-9.1611111111111112E-3</v>
      </c>
      <c r="AD30" s="34">
        <f>$E$28/'Fixed data'!$C$7</f>
        <v>-9.1611111111111112E-3</v>
      </c>
      <c r="AE30" s="34">
        <f>$E$28/'Fixed data'!$C$7</f>
        <v>-9.1611111111111112E-3</v>
      </c>
      <c r="AF30" s="34">
        <f>$E$28/'Fixed data'!$C$7</f>
        <v>-9.1611111111111112E-3</v>
      </c>
      <c r="AG30" s="34">
        <f>$E$28/'Fixed data'!$C$7</f>
        <v>-9.1611111111111112E-3</v>
      </c>
      <c r="AH30" s="34">
        <f>$E$28/'Fixed data'!$C$7</f>
        <v>-9.1611111111111112E-3</v>
      </c>
      <c r="AI30" s="34">
        <f>$E$28/'Fixed data'!$C$7</f>
        <v>-9.1611111111111112E-3</v>
      </c>
      <c r="AJ30" s="34">
        <f>$E$28/'Fixed data'!$C$7</f>
        <v>-9.1611111111111112E-3</v>
      </c>
      <c r="AK30" s="34">
        <f>$E$28/'Fixed data'!$C$7</f>
        <v>-9.1611111111111112E-3</v>
      </c>
      <c r="AL30" s="34">
        <f>$E$28/'Fixed data'!$C$7</f>
        <v>-9.1611111111111112E-3</v>
      </c>
      <c r="AM30" s="34">
        <f>$E$28/'Fixed data'!$C$7</f>
        <v>-9.1611111111111112E-3</v>
      </c>
      <c r="AN30" s="34">
        <f>$E$28/'Fixed data'!$C$7</f>
        <v>-9.1611111111111112E-3</v>
      </c>
      <c r="AO30" s="34">
        <f>$E$28/'Fixed data'!$C$7</f>
        <v>-9.1611111111111112E-3</v>
      </c>
      <c r="AP30" s="34">
        <f>$E$28/'Fixed data'!$C$7</f>
        <v>-9.1611111111111112E-3</v>
      </c>
      <c r="AQ30" s="34">
        <f>$E$28/'Fixed data'!$C$7</f>
        <v>-9.1611111111111112E-3</v>
      </c>
      <c r="AR30" s="34">
        <f>$E$28/'Fixed data'!$C$7</f>
        <v>-9.1611111111111112E-3</v>
      </c>
      <c r="AS30" s="34">
        <f>$E$28/'Fixed data'!$C$7</f>
        <v>-9.1611111111111112E-3</v>
      </c>
      <c r="AT30" s="34">
        <f>$E$28/'Fixed data'!$C$7</f>
        <v>-9.1611111111111112E-3</v>
      </c>
      <c r="AU30" s="34">
        <f>$E$28/'Fixed data'!$C$7</f>
        <v>-9.1611111111111112E-3</v>
      </c>
      <c r="AV30" s="34">
        <f>$E$28/'Fixed data'!$C$7</f>
        <v>-9.1611111111111112E-3</v>
      </c>
      <c r="AW30" s="34">
        <f>$E$28/'Fixed data'!$C$7</f>
        <v>-9.1611111111111112E-3</v>
      </c>
      <c r="AX30" s="34">
        <f>$E$28/'Fixed data'!$C$7</f>
        <v>-9.1611111111111112E-3</v>
      </c>
      <c r="AY30" s="34"/>
      <c r="AZ30" s="34"/>
      <c r="BA30" s="34"/>
      <c r="BB30" s="34"/>
      <c r="BC30" s="34"/>
      <c r="BD30" s="34"/>
    </row>
    <row r="31" spans="1:56" ht="16.5" hidden="1" customHeight="1" outlineLevel="1" x14ac:dyDescent="0.35">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5"/>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5"/>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5"/>
      <c r="B34" s="9" t="s">
        <v>5</v>
      </c>
      <c r="C34" s="11" t="s">
        <v>57</v>
      </c>
      <c r="D34" s="9" t="s">
        <v>40</v>
      </c>
      <c r="F34" s="34"/>
      <c r="G34" s="34"/>
      <c r="H34" s="34"/>
      <c r="I34" s="34"/>
      <c r="J34" s="34">
        <f>$I$28/'Fixed data'!$C$7</f>
        <v>4.7222222222222228E-5</v>
      </c>
      <c r="K34" s="34">
        <f>$I$28/'Fixed data'!$C$7</f>
        <v>4.7222222222222228E-5</v>
      </c>
      <c r="L34" s="34">
        <f>$I$28/'Fixed data'!$C$7</f>
        <v>4.7222222222222228E-5</v>
      </c>
      <c r="M34" s="34">
        <f>$I$28/'Fixed data'!$C$7</f>
        <v>4.7222222222222228E-5</v>
      </c>
      <c r="N34" s="34">
        <f>$I$28/'Fixed data'!$C$7</f>
        <v>4.7222222222222228E-5</v>
      </c>
      <c r="O34" s="34">
        <f>$I$28/'Fixed data'!$C$7</f>
        <v>4.7222222222222228E-5</v>
      </c>
      <c r="P34" s="34">
        <f>$I$28/'Fixed data'!$C$7</f>
        <v>4.7222222222222228E-5</v>
      </c>
      <c r="Q34" s="34">
        <f>$I$28/'Fixed data'!$C$7</f>
        <v>4.7222222222222228E-5</v>
      </c>
      <c r="R34" s="34">
        <f>$I$28/'Fixed data'!$C$7</f>
        <v>4.7222222222222228E-5</v>
      </c>
      <c r="S34" s="34">
        <f>$I$28/'Fixed data'!$C$7</f>
        <v>4.7222222222222228E-5</v>
      </c>
      <c r="T34" s="34">
        <f>$I$28/'Fixed data'!$C$7</f>
        <v>4.7222222222222228E-5</v>
      </c>
      <c r="U34" s="34">
        <f>$I$28/'Fixed data'!$C$7</f>
        <v>4.7222222222222228E-5</v>
      </c>
      <c r="V34" s="34">
        <f>$I$28/'Fixed data'!$C$7</f>
        <v>4.7222222222222228E-5</v>
      </c>
      <c r="W34" s="34">
        <f>$I$28/'Fixed data'!$C$7</f>
        <v>4.7222222222222228E-5</v>
      </c>
      <c r="X34" s="34">
        <f>$I$28/'Fixed data'!$C$7</f>
        <v>4.7222222222222228E-5</v>
      </c>
      <c r="Y34" s="34">
        <f>$I$28/'Fixed data'!$C$7</f>
        <v>4.7222222222222228E-5</v>
      </c>
      <c r="Z34" s="34">
        <f>$I$28/'Fixed data'!$C$7</f>
        <v>4.7222222222222228E-5</v>
      </c>
      <c r="AA34" s="34">
        <f>$I$28/'Fixed data'!$C$7</f>
        <v>4.7222222222222228E-5</v>
      </c>
      <c r="AB34" s="34">
        <f>$I$28/'Fixed data'!$C$7</f>
        <v>4.7222222222222228E-5</v>
      </c>
      <c r="AC34" s="34">
        <f>$I$28/'Fixed data'!$C$7</f>
        <v>4.7222222222222228E-5</v>
      </c>
      <c r="AD34" s="34">
        <f>$I$28/'Fixed data'!$C$7</f>
        <v>4.7222222222222228E-5</v>
      </c>
      <c r="AE34" s="34">
        <f>$I$28/'Fixed data'!$C$7</f>
        <v>4.7222222222222228E-5</v>
      </c>
      <c r="AF34" s="34">
        <f>$I$28/'Fixed data'!$C$7</f>
        <v>4.7222222222222228E-5</v>
      </c>
      <c r="AG34" s="34">
        <f>$I$28/'Fixed data'!$C$7</f>
        <v>4.7222222222222228E-5</v>
      </c>
      <c r="AH34" s="34">
        <f>$I$28/'Fixed data'!$C$7</f>
        <v>4.7222222222222228E-5</v>
      </c>
      <c r="AI34" s="34">
        <f>$I$28/'Fixed data'!$C$7</f>
        <v>4.7222222222222228E-5</v>
      </c>
      <c r="AJ34" s="34">
        <f>$I$28/'Fixed data'!$C$7</f>
        <v>4.7222222222222228E-5</v>
      </c>
      <c r="AK34" s="34">
        <f>$I$28/'Fixed data'!$C$7</f>
        <v>4.7222222222222228E-5</v>
      </c>
      <c r="AL34" s="34">
        <f>$I$28/'Fixed data'!$C$7</f>
        <v>4.7222222222222228E-5</v>
      </c>
      <c r="AM34" s="34">
        <f>$I$28/'Fixed data'!$C$7</f>
        <v>4.7222222222222228E-5</v>
      </c>
      <c r="AN34" s="34">
        <f>$I$28/'Fixed data'!$C$7</f>
        <v>4.7222222222222228E-5</v>
      </c>
      <c r="AO34" s="34">
        <f>$I$28/'Fixed data'!$C$7</f>
        <v>4.7222222222222228E-5</v>
      </c>
      <c r="AP34" s="34">
        <f>$I$28/'Fixed data'!$C$7</f>
        <v>4.7222222222222228E-5</v>
      </c>
      <c r="AQ34" s="34">
        <f>$I$28/'Fixed data'!$C$7</f>
        <v>4.7222222222222228E-5</v>
      </c>
      <c r="AR34" s="34">
        <f>$I$28/'Fixed data'!$C$7</f>
        <v>4.7222222222222228E-5</v>
      </c>
      <c r="AS34" s="34">
        <f>$I$28/'Fixed data'!$C$7</f>
        <v>4.7222222222222228E-5</v>
      </c>
      <c r="AT34" s="34">
        <f>$I$28/'Fixed data'!$C$7</f>
        <v>4.7222222222222228E-5</v>
      </c>
      <c r="AU34" s="34">
        <f>$I$28/'Fixed data'!$C$7</f>
        <v>4.7222222222222228E-5</v>
      </c>
      <c r="AV34" s="34">
        <f>$I$28/'Fixed data'!$C$7</f>
        <v>4.7222222222222228E-5</v>
      </c>
      <c r="AW34" s="34">
        <f>$I$28/'Fixed data'!$C$7</f>
        <v>4.7222222222222228E-5</v>
      </c>
      <c r="AX34" s="34">
        <f>$I$28/'Fixed data'!$C$7</f>
        <v>4.7222222222222228E-5</v>
      </c>
      <c r="AY34" s="34">
        <f>$I$28/'Fixed data'!$C$7</f>
        <v>4.7222222222222228E-5</v>
      </c>
      <c r="AZ34" s="34">
        <f>$I$28/'Fixed data'!$C$7</f>
        <v>4.7222222222222228E-5</v>
      </c>
      <c r="BA34" s="34">
        <f>$I$28/'Fixed data'!$C$7</f>
        <v>4.7222222222222228E-5</v>
      </c>
      <c r="BB34" s="34">
        <f>$I$28/'Fixed data'!$C$7</f>
        <v>4.7222222222222228E-5</v>
      </c>
      <c r="BC34" s="34"/>
      <c r="BD34" s="34"/>
    </row>
    <row r="35" spans="1:57" ht="16.5" hidden="1" customHeight="1" outlineLevel="1" x14ac:dyDescent="0.35">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4.7222222222222228E-5</v>
      </c>
      <c r="P39" s="34">
        <f>$N$28/'Fixed data'!$C$7</f>
        <v>4.7222222222222228E-5</v>
      </c>
      <c r="Q39" s="34">
        <f>$N$28/'Fixed data'!$C$7</f>
        <v>4.7222222222222228E-5</v>
      </c>
      <c r="R39" s="34">
        <f>$N$28/'Fixed data'!$C$7</f>
        <v>4.7222222222222228E-5</v>
      </c>
      <c r="S39" s="34">
        <f>$N$28/'Fixed data'!$C$7</f>
        <v>4.7222222222222228E-5</v>
      </c>
      <c r="T39" s="34">
        <f>$N$28/'Fixed data'!$C$7</f>
        <v>4.7222222222222228E-5</v>
      </c>
      <c r="U39" s="34">
        <f>$N$28/'Fixed data'!$C$7</f>
        <v>4.7222222222222228E-5</v>
      </c>
      <c r="V39" s="34">
        <f>$N$28/'Fixed data'!$C$7</f>
        <v>4.7222222222222228E-5</v>
      </c>
      <c r="W39" s="34">
        <f>$N$28/'Fixed data'!$C$7</f>
        <v>4.7222222222222228E-5</v>
      </c>
      <c r="X39" s="34">
        <f>$N$28/'Fixed data'!$C$7</f>
        <v>4.7222222222222228E-5</v>
      </c>
      <c r="Y39" s="34">
        <f>$N$28/'Fixed data'!$C$7</f>
        <v>4.7222222222222228E-5</v>
      </c>
      <c r="Z39" s="34">
        <f>$N$28/'Fixed data'!$C$7</f>
        <v>4.7222222222222228E-5</v>
      </c>
      <c r="AA39" s="34">
        <f>$N$28/'Fixed data'!$C$7</f>
        <v>4.7222222222222228E-5</v>
      </c>
      <c r="AB39" s="34">
        <f>$N$28/'Fixed data'!$C$7</f>
        <v>4.7222222222222228E-5</v>
      </c>
      <c r="AC39" s="34">
        <f>$N$28/'Fixed data'!$C$7</f>
        <v>4.7222222222222228E-5</v>
      </c>
      <c r="AD39" s="34">
        <f>$N$28/'Fixed data'!$C$7</f>
        <v>4.7222222222222228E-5</v>
      </c>
      <c r="AE39" s="34">
        <f>$N$28/'Fixed data'!$C$7</f>
        <v>4.7222222222222228E-5</v>
      </c>
      <c r="AF39" s="34">
        <f>$N$28/'Fixed data'!$C$7</f>
        <v>4.7222222222222228E-5</v>
      </c>
      <c r="AG39" s="34">
        <f>$N$28/'Fixed data'!$C$7</f>
        <v>4.7222222222222228E-5</v>
      </c>
      <c r="AH39" s="34">
        <f>$N$28/'Fixed data'!$C$7</f>
        <v>4.7222222222222228E-5</v>
      </c>
      <c r="AI39" s="34">
        <f>$N$28/'Fixed data'!$C$7</f>
        <v>4.7222222222222228E-5</v>
      </c>
      <c r="AJ39" s="34">
        <f>$N$28/'Fixed data'!$C$7</f>
        <v>4.7222222222222228E-5</v>
      </c>
      <c r="AK39" s="34">
        <f>$N$28/'Fixed data'!$C$7</f>
        <v>4.7222222222222228E-5</v>
      </c>
      <c r="AL39" s="34">
        <f>$N$28/'Fixed data'!$C$7</f>
        <v>4.7222222222222228E-5</v>
      </c>
      <c r="AM39" s="34">
        <f>$N$28/'Fixed data'!$C$7</f>
        <v>4.7222222222222228E-5</v>
      </c>
      <c r="AN39" s="34">
        <f>$N$28/'Fixed data'!$C$7</f>
        <v>4.7222222222222228E-5</v>
      </c>
      <c r="AO39" s="34">
        <f>$N$28/'Fixed data'!$C$7</f>
        <v>4.7222222222222228E-5</v>
      </c>
      <c r="AP39" s="34">
        <f>$N$28/'Fixed data'!$C$7</f>
        <v>4.7222222222222228E-5</v>
      </c>
      <c r="AQ39" s="34">
        <f>$N$28/'Fixed data'!$C$7</f>
        <v>4.7222222222222228E-5</v>
      </c>
      <c r="AR39" s="34">
        <f>$N$28/'Fixed data'!$C$7</f>
        <v>4.7222222222222228E-5</v>
      </c>
      <c r="AS39" s="34">
        <f>$N$28/'Fixed data'!$C$7</f>
        <v>4.7222222222222228E-5</v>
      </c>
      <c r="AT39" s="34">
        <f>$N$28/'Fixed data'!$C$7</f>
        <v>4.7222222222222228E-5</v>
      </c>
      <c r="AU39" s="34">
        <f>$N$28/'Fixed data'!$C$7</f>
        <v>4.7222222222222228E-5</v>
      </c>
      <c r="AV39" s="34">
        <f>$N$28/'Fixed data'!$C$7</f>
        <v>4.7222222222222228E-5</v>
      </c>
      <c r="AW39" s="34">
        <f>$N$28/'Fixed data'!$C$7</f>
        <v>4.7222222222222228E-5</v>
      </c>
      <c r="AX39" s="34">
        <f>$N$28/'Fixed data'!$C$7</f>
        <v>4.7222222222222228E-5</v>
      </c>
      <c r="AY39" s="34">
        <f>$N$28/'Fixed data'!$C$7</f>
        <v>4.7222222222222228E-5</v>
      </c>
      <c r="AZ39" s="34">
        <f>$N$28/'Fixed data'!$C$7</f>
        <v>4.7222222222222228E-5</v>
      </c>
      <c r="BA39" s="34">
        <f>$N$28/'Fixed data'!$C$7</f>
        <v>4.7222222222222228E-5</v>
      </c>
      <c r="BB39" s="34">
        <f>$N$28/'Fixed data'!$C$7</f>
        <v>4.7222222222222228E-5</v>
      </c>
      <c r="BC39" s="34">
        <f>$N$28/'Fixed data'!$C$7</f>
        <v>4.7222222222222228E-5</v>
      </c>
      <c r="BD39" s="34">
        <f>$N$28/'Fixed data'!$C$7</f>
        <v>4.7222222222222228E-5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4.7222222222222228E-5</v>
      </c>
      <c r="U44" s="34">
        <f>$S$28/'Fixed data'!$C$7</f>
        <v>4.7222222222222228E-5</v>
      </c>
      <c r="V44" s="34">
        <f>$S$28/'Fixed data'!$C$7</f>
        <v>4.7222222222222228E-5</v>
      </c>
      <c r="W44" s="34">
        <f>$S$28/'Fixed data'!$C$7</f>
        <v>4.7222222222222228E-5</v>
      </c>
      <c r="X44" s="34">
        <f>$S$28/'Fixed data'!$C$7</f>
        <v>4.7222222222222228E-5</v>
      </c>
      <c r="Y44" s="34">
        <f>$S$28/'Fixed data'!$C$7</f>
        <v>4.7222222222222228E-5</v>
      </c>
      <c r="Z44" s="34">
        <f>$S$28/'Fixed data'!$C$7</f>
        <v>4.7222222222222228E-5</v>
      </c>
      <c r="AA44" s="34">
        <f>$S$28/'Fixed data'!$C$7</f>
        <v>4.7222222222222228E-5</v>
      </c>
      <c r="AB44" s="34">
        <f>$S$28/'Fixed data'!$C$7</f>
        <v>4.7222222222222228E-5</v>
      </c>
      <c r="AC44" s="34">
        <f>$S$28/'Fixed data'!$C$7</f>
        <v>4.7222222222222228E-5</v>
      </c>
      <c r="AD44" s="34">
        <f>$S$28/'Fixed data'!$C$7</f>
        <v>4.7222222222222228E-5</v>
      </c>
      <c r="AE44" s="34">
        <f>$S$28/'Fixed data'!$C$7</f>
        <v>4.7222222222222228E-5</v>
      </c>
      <c r="AF44" s="34">
        <f>$S$28/'Fixed data'!$C$7</f>
        <v>4.7222222222222228E-5</v>
      </c>
      <c r="AG44" s="34">
        <f>$S$28/'Fixed data'!$C$7</f>
        <v>4.7222222222222228E-5</v>
      </c>
      <c r="AH44" s="34">
        <f>$S$28/'Fixed data'!$C$7</f>
        <v>4.7222222222222228E-5</v>
      </c>
      <c r="AI44" s="34">
        <f>$S$28/'Fixed data'!$C$7</f>
        <v>4.7222222222222228E-5</v>
      </c>
      <c r="AJ44" s="34">
        <f>$S$28/'Fixed data'!$C$7</f>
        <v>4.7222222222222228E-5</v>
      </c>
      <c r="AK44" s="34">
        <f>$S$28/'Fixed data'!$C$7</f>
        <v>4.7222222222222228E-5</v>
      </c>
      <c r="AL44" s="34">
        <f>$S$28/'Fixed data'!$C$7</f>
        <v>4.7222222222222228E-5</v>
      </c>
      <c r="AM44" s="34">
        <f>$S$28/'Fixed data'!$C$7</f>
        <v>4.7222222222222228E-5</v>
      </c>
      <c r="AN44" s="34">
        <f>$S$28/'Fixed data'!$C$7</f>
        <v>4.7222222222222228E-5</v>
      </c>
      <c r="AO44" s="34">
        <f>$S$28/'Fixed data'!$C$7</f>
        <v>4.7222222222222228E-5</v>
      </c>
      <c r="AP44" s="34">
        <f>$S$28/'Fixed data'!$C$7</f>
        <v>4.7222222222222228E-5</v>
      </c>
      <c r="AQ44" s="34">
        <f>$S$28/'Fixed data'!$C$7</f>
        <v>4.7222222222222228E-5</v>
      </c>
      <c r="AR44" s="34">
        <f>$S$28/'Fixed data'!$C$7</f>
        <v>4.7222222222222228E-5</v>
      </c>
      <c r="AS44" s="34">
        <f>$S$28/'Fixed data'!$C$7</f>
        <v>4.7222222222222228E-5</v>
      </c>
      <c r="AT44" s="34">
        <f>$S$28/'Fixed data'!$C$7</f>
        <v>4.7222222222222228E-5</v>
      </c>
      <c r="AU44" s="34">
        <f>$S$28/'Fixed data'!$C$7</f>
        <v>4.7222222222222228E-5</v>
      </c>
      <c r="AV44" s="34">
        <f>$S$28/'Fixed data'!$C$7</f>
        <v>4.7222222222222228E-5</v>
      </c>
      <c r="AW44" s="34">
        <f>$S$28/'Fixed data'!$C$7</f>
        <v>4.7222222222222228E-5</v>
      </c>
      <c r="AX44" s="34">
        <f>$S$28/'Fixed data'!$C$7</f>
        <v>4.7222222222222228E-5</v>
      </c>
      <c r="AY44" s="34">
        <f>$S$28/'Fixed data'!$C$7</f>
        <v>4.7222222222222228E-5</v>
      </c>
      <c r="AZ44" s="34">
        <f>$S$28/'Fixed data'!$C$7</f>
        <v>4.7222222222222228E-5</v>
      </c>
      <c r="BA44" s="34">
        <f>$S$28/'Fixed data'!$C$7</f>
        <v>4.7222222222222228E-5</v>
      </c>
      <c r="BB44" s="34">
        <f>$S$28/'Fixed data'!$C$7</f>
        <v>4.7222222222222228E-5</v>
      </c>
      <c r="BC44" s="34">
        <f>$S$28/'Fixed data'!$C$7</f>
        <v>4.7222222222222228E-5</v>
      </c>
      <c r="BD44" s="34">
        <f>$S$28/'Fixed data'!$C$7</f>
        <v>4.7222222222222228E-5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4.7222222222222228E-5</v>
      </c>
      <c r="Z49" s="34">
        <f>$X$28/'Fixed data'!$C$7</f>
        <v>4.7222222222222228E-5</v>
      </c>
      <c r="AA49" s="34">
        <f>$X$28/'Fixed data'!$C$7</f>
        <v>4.7222222222222228E-5</v>
      </c>
      <c r="AB49" s="34">
        <f>$X$28/'Fixed data'!$C$7</f>
        <v>4.7222222222222228E-5</v>
      </c>
      <c r="AC49" s="34">
        <f>$X$28/'Fixed data'!$C$7</f>
        <v>4.7222222222222228E-5</v>
      </c>
      <c r="AD49" s="34">
        <f>$X$28/'Fixed data'!$C$7</f>
        <v>4.7222222222222228E-5</v>
      </c>
      <c r="AE49" s="34">
        <f>$X$28/'Fixed data'!$C$7</f>
        <v>4.7222222222222228E-5</v>
      </c>
      <c r="AF49" s="34">
        <f>$X$28/'Fixed data'!$C$7</f>
        <v>4.7222222222222228E-5</v>
      </c>
      <c r="AG49" s="34">
        <f>$X$28/'Fixed data'!$C$7</f>
        <v>4.7222222222222228E-5</v>
      </c>
      <c r="AH49" s="34">
        <f>$X$28/'Fixed data'!$C$7</f>
        <v>4.7222222222222228E-5</v>
      </c>
      <c r="AI49" s="34">
        <f>$X$28/'Fixed data'!$C$7</f>
        <v>4.7222222222222228E-5</v>
      </c>
      <c r="AJ49" s="34">
        <f>$X$28/'Fixed data'!$C$7</f>
        <v>4.7222222222222228E-5</v>
      </c>
      <c r="AK49" s="34">
        <f>$X$28/'Fixed data'!$C$7</f>
        <v>4.7222222222222228E-5</v>
      </c>
      <c r="AL49" s="34">
        <f>$X$28/'Fixed data'!$C$7</f>
        <v>4.7222222222222228E-5</v>
      </c>
      <c r="AM49" s="34">
        <f>$X$28/'Fixed data'!$C$7</f>
        <v>4.7222222222222228E-5</v>
      </c>
      <c r="AN49" s="34">
        <f>$X$28/'Fixed data'!$C$7</f>
        <v>4.7222222222222228E-5</v>
      </c>
      <c r="AO49" s="34">
        <f>$X$28/'Fixed data'!$C$7</f>
        <v>4.7222222222222228E-5</v>
      </c>
      <c r="AP49" s="34">
        <f>$X$28/'Fixed data'!$C$7</f>
        <v>4.7222222222222228E-5</v>
      </c>
      <c r="AQ49" s="34">
        <f>$X$28/'Fixed data'!$C$7</f>
        <v>4.7222222222222228E-5</v>
      </c>
      <c r="AR49" s="34">
        <f>$X$28/'Fixed data'!$C$7</f>
        <v>4.7222222222222228E-5</v>
      </c>
      <c r="AS49" s="34">
        <f>$X$28/'Fixed data'!$C$7</f>
        <v>4.7222222222222228E-5</v>
      </c>
      <c r="AT49" s="34">
        <f>$X$28/'Fixed data'!$C$7</f>
        <v>4.7222222222222228E-5</v>
      </c>
      <c r="AU49" s="34">
        <f>$X$28/'Fixed data'!$C$7</f>
        <v>4.7222222222222228E-5</v>
      </c>
      <c r="AV49" s="34">
        <f>$X$28/'Fixed data'!$C$7</f>
        <v>4.7222222222222228E-5</v>
      </c>
      <c r="AW49" s="34">
        <f>$X$28/'Fixed data'!$C$7</f>
        <v>4.7222222222222228E-5</v>
      </c>
      <c r="AX49" s="34">
        <f>$X$28/'Fixed data'!$C$7</f>
        <v>4.7222222222222228E-5</v>
      </c>
      <c r="AY49" s="34">
        <f>$X$28/'Fixed data'!$C$7</f>
        <v>4.7222222222222228E-5</v>
      </c>
      <c r="AZ49" s="34">
        <f>$X$28/'Fixed data'!$C$7</f>
        <v>4.7222222222222228E-5</v>
      </c>
      <c r="BA49" s="34">
        <f>$X$28/'Fixed data'!$C$7</f>
        <v>4.7222222222222228E-5</v>
      </c>
      <c r="BB49" s="34">
        <f>$X$28/'Fixed data'!$C$7</f>
        <v>4.7222222222222228E-5</v>
      </c>
      <c r="BC49" s="34">
        <f>$X$28/'Fixed data'!$C$7</f>
        <v>4.7222222222222228E-5</v>
      </c>
      <c r="BD49" s="34">
        <f>$X$28/'Fixed data'!$C$7</f>
        <v>4.7222222222222228E-5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4.7222222222222228E-5</v>
      </c>
      <c r="AE54" s="34">
        <f>$AC$28/'Fixed data'!$C$7</f>
        <v>4.7222222222222228E-5</v>
      </c>
      <c r="AF54" s="34">
        <f>$AC$28/'Fixed data'!$C$7</f>
        <v>4.7222222222222228E-5</v>
      </c>
      <c r="AG54" s="34">
        <f>$AC$28/'Fixed data'!$C$7</f>
        <v>4.7222222222222228E-5</v>
      </c>
      <c r="AH54" s="34">
        <f>$AC$28/'Fixed data'!$C$7</f>
        <v>4.7222222222222228E-5</v>
      </c>
      <c r="AI54" s="34">
        <f>$AC$28/'Fixed data'!$C$7</f>
        <v>4.7222222222222228E-5</v>
      </c>
      <c r="AJ54" s="34">
        <f>$AC$28/'Fixed data'!$C$7</f>
        <v>4.7222222222222228E-5</v>
      </c>
      <c r="AK54" s="34">
        <f>$AC$28/'Fixed data'!$C$7</f>
        <v>4.7222222222222228E-5</v>
      </c>
      <c r="AL54" s="34">
        <f>$AC$28/'Fixed data'!$C$7</f>
        <v>4.7222222222222228E-5</v>
      </c>
      <c r="AM54" s="34">
        <f>$AC$28/'Fixed data'!$C$7</f>
        <v>4.7222222222222228E-5</v>
      </c>
      <c r="AN54" s="34">
        <f>$AC$28/'Fixed data'!$C$7</f>
        <v>4.7222222222222228E-5</v>
      </c>
      <c r="AO54" s="34">
        <f>$AC$28/'Fixed data'!$C$7</f>
        <v>4.7222222222222228E-5</v>
      </c>
      <c r="AP54" s="34">
        <f>$AC$28/'Fixed data'!$C$7</f>
        <v>4.7222222222222228E-5</v>
      </c>
      <c r="AQ54" s="34">
        <f>$AC$28/'Fixed data'!$C$7</f>
        <v>4.7222222222222228E-5</v>
      </c>
      <c r="AR54" s="34">
        <f>$AC$28/'Fixed data'!$C$7</f>
        <v>4.7222222222222228E-5</v>
      </c>
      <c r="AS54" s="34">
        <f>$AC$28/'Fixed data'!$C$7</f>
        <v>4.7222222222222228E-5</v>
      </c>
      <c r="AT54" s="34">
        <f>$AC$28/'Fixed data'!$C$7</f>
        <v>4.7222222222222228E-5</v>
      </c>
      <c r="AU54" s="34">
        <f>$AC$28/'Fixed data'!$C$7</f>
        <v>4.7222222222222228E-5</v>
      </c>
      <c r="AV54" s="34">
        <f>$AC$28/'Fixed data'!$C$7</f>
        <v>4.7222222222222228E-5</v>
      </c>
      <c r="AW54" s="34">
        <f>$AC$28/'Fixed data'!$C$7</f>
        <v>4.7222222222222228E-5</v>
      </c>
      <c r="AX54" s="34">
        <f>$AC$28/'Fixed data'!$C$7</f>
        <v>4.7222222222222228E-5</v>
      </c>
      <c r="AY54" s="34">
        <f>$AC$28/'Fixed data'!$C$7</f>
        <v>4.7222222222222228E-5</v>
      </c>
      <c r="AZ54" s="34">
        <f>$AC$28/'Fixed data'!$C$7</f>
        <v>4.7222222222222228E-5</v>
      </c>
      <c r="BA54" s="34">
        <f>$AC$28/'Fixed data'!$C$7</f>
        <v>4.7222222222222228E-5</v>
      </c>
      <c r="BB54" s="34">
        <f>$AC$28/'Fixed data'!$C$7</f>
        <v>4.7222222222222228E-5</v>
      </c>
      <c r="BC54" s="34">
        <f>$AC$28/'Fixed data'!$C$7</f>
        <v>4.7222222222222228E-5</v>
      </c>
      <c r="BD54" s="34">
        <f>$AC$28/'Fixed data'!$C$7</f>
        <v>4.7222222222222228E-5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4.7222222222222228E-5</v>
      </c>
      <c r="AJ59" s="34">
        <f>$AH$28/'Fixed data'!$C$7</f>
        <v>4.7222222222222228E-5</v>
      </c>
      <c r="AK59" s="34">
        <f>$AH$28/'Fixed data'!$C$7</f>
        <v>4.7222222222222228E-5</v>
      </c>
      <c r="AL59" s="34">
        <f>$AH$28/'Fixed data'!$C$7</f>
        <v>4.7222222222222228E-5</v>
      </c>
      <c r="AM59" s="34">
        <f>$AH$28/'Fixed data'!$C$7</f>
        <v>4.7222222222222228E-5</v>
      </c>
      <c r="AN59" s="34">
        <f>$AH$28/'Fixed data'!$C$7</f>
        <v>4.7222222222222228E-5</v>
      </c>
      <c r="AO59" s="34">
        <f>$AH$28/'Fixed data'!$C$7</f>
        <v>4.7222222222222228E-5</v>
      </c>
      <c r="AP59" s="34">
        <f>$AH$28/'Fixed data'!$C$7</f>
        <v>4.7222222222222228E-5</v>
      </c>
      <c r="AQ59" s="34">
        <f>$AH$28/'Fixed data'!$C$7</f>
        <v>4.7222222222222228E-5</v>
      </c>
      <c r="AR59" s="34">
        <f>$AH$28/'Fixed data'!$C$7</f>
        <v>4.7222222222222228E-5</v>
      </c>
      <c r="AS59" s="34">
        <f>$AH$28/'Fixed data'!$C$7</f>
        <v>4.7222222222222228E-5</v>
      </c>
      <c r="AT59" s="34">
        <f>$AH$28/'Fixed data'!$C$7</f>
        <v>4.7222222222222228E-5</v>
      </c>
      <c r="AU59" s="34">
        <f>$AH$28/'Fixed data'!$C$7</f>
        <v>4.7222222222222228E-5</v>
      </c>
      <c r="AV59" s="34">
        <f>$AH$28/'Fixed data'!$C$7</f>
        <v>4.7222222222222228E-5</v>
      </c>
      <c r="AW59" s="34">
        <f>$AH$28/'Fixed data'!$C$7</f>
        <v>4.7222222222222228E-5</v>
      </c>
      <c r="AX59" s="34">
        <f>$AH$28/'Fixed data'!$C$7</f>
        <v>4.7222222222222228E-5</v>
      </c>
      <c r="AY59" s="34">
        <f>$AH$28/'Fixed data'!$C$7</f>
        <v>4.7222222222222228E-5</v>
      </c>
      <c r="AZ59" s="34">
        <f>$AH$28/'Fixed data'!$C$7</f>
        <v>4.7222222222222228E-5</v>
      </c>
      <c r="BA59" s="34">
        <f>$AH$28/'Fixed data'!$C$7</f>
        <v>4.7222222222222228E-5</v>
      </c>
      <c r="BB59" s="34">
        <f>$AH$28/'Fixed data'!$C$7</f>
        <v>4.7222222222222228E-5</v>
      </c>
      <c r="BC59" s="34">
        <f>$AH$28/'Fixed data'!$C$7</f>
        <v>4.7222222222222228E-5</v>
      </c>
      <c r="BD59" s="34">
        <f>$AH$28/'Fixed data'!$C$7</f>
        <v>4.7222222222222228E-5</v>
      </c>
    </row>
    <row r="60" spans="1:56" ht="16.5" collapsed="1" x14ac:dyDescent="0.35">
      <c r="A60" s="115"/>
      <c r="B60" s="9" t="s">
        <v>7</v>
      </c>
      <c r="C60" s="9" t="s">
        <v>61</v>
      </c>
      <c r="D60" s="9" t="s">
        <v>40</v>
      </c>
      <c r="E60" s="34">
        <f>SUM(E30:E59)</f>
        <v>0</v>
      </c>
      <c r="F60" s="34">
        <f t="shared" ref="F60:BD60" si="5">SUM(F30:F59)</f>
        <v>-9.1611111111111112E-3</v>
      </c>
      <c r="G60" s="34">
        <f t="shared" si="5"/>
        <v>-9.1611111111111112E-3</v>
      </c>
      <c r="H60" s="34">
        <f t="shared" si="5"/>
        <v>-9.1611111111111112E-3</v>
      </c>
      <c r="I60" s="34">
        <f t="shared" si="5"/>
        <v>-9.1611111111111112E-3</v>
      </c>
      <c r="J60" s="34">
        <f t="shared" si="5"/>
        <v>-9.1138888888888884E-3</v>
      </c>
      <c r="K60" s="34">
        <f t="shared" si="5"/>
        <v>-9.1138888888888884E-3</v>
      </c>
      <c r="L60" s="34">
        <f t="shared" si="5"/>
        <v>-9.1138888888888884E-3</v>
      </c>
      <c r="M60" s="34">
        <f t="shared" si="5"/>
        <v>-9.1138888888888884E-3</v>
      </c>
      <c r="N60" s="34">
        <f t="shared" si="5"/>
        <v>-9.1138888888888884E-3</v>
      </c>
      <c r="O60" s="34">
        <f t="shared" si="5"/>
        <v>-9.0666666666666656E-3</v>
      </c>
      <c r="P60" s="34">
        <f t="shared" si="5"/>
        <v>-9.0666666666666656E-3</v>
      </c>
      <c r="Q60" s="34">
        <f t="shared" si="5"/>
        <v>-9.0666666666666656E-3</v>
      </c>
      <c r="R60" s="34">
        <f t="shared" si="5"/>
        <v>-9.0666666666666656E-3</v>
      </c>
      <c r="S60" s="34">
        <f t="shared" si="5"/>
        <v>-9.0666666666666656E-3</v>
      </c>
      <c r="T60" s="34">
        <f t="shared" si="5"/>
        <v>-9.0194444444444428E-3</v>
      </c>
      <c r="U60" s="34">
        <f t="shared" si="5"/>
        <v>-9.0194444444444428E-3</v>
      </c>
      <c r="V60" s="34">
        <f t="shared" si="5"/>
        <v>-9.0194444444444428E-3</v>
      </c>
      <c r="W60" s="34">
        <f t="shared" si="5"/>
        <v>-9.0194444444444428E-3</v>
      </c>
      <c r="X60" s="34">
        <f t="shared" si="5"/>
        <v>-9.0194444444444428E-3</v>
      </c>
      <c r="Y60" s="34">
        <f t="shared" si="5"/>
        <v>-8.97222222222222E-3</v>
      </c>
      <c r="Z60" s="34">
        <f t="shared" si="5"/>
        <v>-8.97222222222222E-3</v>
      </c>
      <c r="AA60" s="34">
        <f t="shared" si="5"/>
        <v>-8.97222222222222E-3</v>
      </c>
      <c r="AB60" s="34">
        <f t="shared" si="5"/>
        <v>-8.97222222222222E-3</v>
      </c>
      <c r="AC60" s="34">
        <f t="shared" si="5"/>
        <v>-8.97222222222222E-3</v>
      </c>
      <c r="AD60" s="34">
        <f t="shared" si="5"/>
        <v>-8.9249999999999972E-3</v>
      </c>
      <c r="AE60" s="34">
        <f t="shared" si="5"/>
        <v>-8.9249999999999972E-3</v>
      </c>
      <c r="AF60" s="34">
        <f t="shared" si="5"/>
        <v>-8.9249999999999972E-3</v>
      </c>
      <c r="AG60" s="34">
        <f t="shared" si="5"/>
        <v>-8.9249999999999972E-3</v>
      </c>
      <c r="AH60" s="34">
        <f t="shared" si="5"/>
        <v>-8.9249999999999972E-3</v>
      </c>
      <c r="AI60" s="34">
        <f t="shared" si="5"/>
        <v>-8.8777777777777744E-3</v>
      </c>
      <c r="AJ60" s="34">
        <f t="shared" si="5"/>
        <v>-8.8777777777777744E-3</v>
      </c>
      <c r="AK60" s="34">
        <f t="shared" si="5"/>
        <v>-8.8777777777777744E-3</v>
      </c>
      <c r="AL60" s="34">
        <f t="shared" si="5"/>
        <v>-8.8777777777777744E-3</v>
      </c>
      <c r="AM60" s="34">
        <f t="shared" si="5"/>
        <v>-8.8777777777777744E-3</v>
      </c>
      <c r="AN60" s="34">
        <f t="shared" si="5"/>
        <v>-8.8777777777777744E-3</v>
      </c>
      <c r="AO60" s="34">
        <f t="shared" si="5"/>
        <v>-8.8777777777777744E-3</v>
      </c>
      <c r="AP60" s="34">
        <f t="shared" si="5"/>
        <v>-8.8777777777777744E-3</v>
      </c>
      <c r="AQ60" s="34">
        <f t="shared" si="5"/>
        <v>-8.8777777777777744E-3</v>
      </c>
      <c r="AR60" s="34">
        <f t="shared" si="5"/>
        <v>-8.8777777777777744E-3</v>
      </c>
      <c r="AS60" s="34">
        <f t="shared" si="5"/>
        <v>-8.8777777777777744E-3</v>
      </c>
      <c r="AT60" s="34">
        <f t="shared" si="5"/>
        <v>-8.8777777777777744E-3</v>
      </c>
      <c r="AU60" s="34">
        <f t="shared" si="5"/>
        <v>-8.8777777777777744E-3</v>
      </c>
      <c r="AV60" s="34">
        <f t="shared" si="5"/>
        <v>-8.8777777777777744E-3</v>
      </c>
      <c r="AW60" s="34">
        <f t="shared" si="5"/>
        <v>-8.8777777777777744E-3</v>
      </c>
      <c r="AX60" s="34">
        <f t="shared" si="5"/>
        <v>-8.8777777777777744E-3</v>
      </c>
      <c r="AY60" s="34">
        <f t="shared" si="5"/>
        <v>2.8333333333333335E-4</v>
      </c>
      <c r="AZ60" s="34">
        <f t="shared" si="5"/>
        <v>2.8333333333333335E-4</v>
      </c>
      <c r="BA60" s="34">
        <f t="shared" si="5"/>
        <v>2.8333333333333335E-4</v>
      </c>
      <c r="BB60" s="34">
        <f t="shared" si="5"/>
        <v>2.8333333333333335E-4</v>
      </c>
      <c r="BC60" s="34">
        <f t="shared" si="5"/>
        <v>2.3611111111111115E-4</v>
      </c>
      <c r="BD60" s="34">
        <f t="shared" si="5"/>
        <v>2.3611111111111115E-4</v>
      </c>
    </row>
    <row r="61" spans="1:56" ht="17.25" hidden="1" customHeight="1" outlineLevel="1" x14ac:dyDescent="0.35">
      <c r="A61" s="115"/>
      <c r="B61" s="9" t="s">
        <v>35</v>
      </c>
      <c r="C61" s="9" t="s">
        <v>62</v>
      </c>
      <c r="D61" s="9" t="s">
        <v>40</v>
      </c>
      <c r="E61" s="34">
        <v>0</v>
      </c>
      <c r="F61" s="34">
        <f>E62</f>
        <v>-0.41225000000000001</v>
      </c>
      <c r="G61" s="34">
        <f t="shared" ref="G61:BD61" si="6">F62</f>
        <v>-0.40308888888888889</v>
      </c>
      <c r="H61" s="34">
        <f t="shared" si="6"/>
        <v>-0.39392777777777777</v>
      </c>
      <c r="I61" s="34">
        <f t="shared" si="6"/>
        <v>-0.38476666666666665</v>
      </c>
      <c r="J61" s="34">
        <f t="shared" si="6"/>
        <v>-0.37348055555555554</v>
      </c>
      <c r="K61" s="34">
        <f t="shared" si="6"/>
        <v>-0.36436666666666667</v>
      </c>
      <c r="L61" s="34">
        <f t="shared" si="6"/>
        <v>-0.35525277777777781</v>
      </c>
      <c r="M61" s="34">
        <f t="shared" si="6"/>
        <v>-0.34613888888888894</v>
      </c>
      <c r="N61" s="34">
        <f t="shared" si="6"/>
        <v>-0.33702500000000007</v>
      </c>
      <c r="O61" s="34">
        <f t="shared" si="6"/>
        <v>-0.32578611111111117</v>
      </c>
      <c r="P61" s="34">
        <f t="shared" si="6"/>
        <v>-0.3167194444444445</v>
      </c>
      <c r="Q61" s="34">
        <f t="shared" si="6"/>
        <v>-0.30765277777777783</v>
      </c>
      <c r="R61" s="34">
        <f t="shared" si="6"/>
        <v>-0.29858611111111116</v>
      </c>
      <c r="S61" s="34">
        <f t="shared" si="6"/>
        <v>-0.2895194444444445</v>
      </c>
      <c r="T61" s="34">
        <f t="shared" si="6"/>
        <v>-0.27832777777777784</v>
      </c>
      <c r="U61" s="34">
        <f t="shared" si="6"/>
        <v>-0.26930833333333337</v>
      </c>
      <c r="V61" s="34">
        <f t="shared" si="6"/>
        <v>-0.2602888888888889</v>
      </c>
      <c r="W61" s="34">
        <f t="shared" si="6"/>
        <v>-0.25126944444444443</v>
      </c>
      <c r="X61" s="34">
        <f t="shared" si="6"/>
        <v>-0.24224999999999999</v>
      </c>
      <c r="Y61" s="34">
        <f t="shared" si="6"/>
        <v>-0.23110555555555556</v>
      </c>
      <c r="Z61" s="34">
        <f t="shared" si="6"/>
        <v>-0.22213333333333335</v>
      </c>
      <c r="AA61" s="34">
        <f t="shared" si="6"/>
        <v>-0.21316111111111113</v>
      </c>
      <c r="AB61" s="34">
        <f t="shared" si="6"/>
        <v>-0.20418888888888892</v>
      </c>
      <c r="AC61" s="34">
        <f t="shared" si="6"/>
        <v>-0.1952166666666667</v>
      </c>
      <c r="AD61" s="34">
        <f t="shared" si="6"/>
        <v>-0.18411944444444447</v>
      </c>
      <c r="AE61" s="34">
        <f t="shared" si="6"/>
        <v>-0.17519444444444449</v>
      </c>
      <c r="AF61" s="34">
        <f t="shared" si="6"/>
        <v>-0.1662694444444445</v>
      </c>
      <c r="AG61" s="34">
        <f t="shared" si="6"/>
        <v>-0.15734444444444451</v>
      </c>
      <c r="AH61" s="34">
        <f t="shared" si="6"/>
        <v>-0.14841944444444452</v>
      </c>
      <c r="AI61" s="34">
        <f t="shared" si="6"/>
        <v>-0.13736944444444452</v>
      </c>
      <c r="AJ61" s="34">
        <f t="shared" si="6"/>
        <v>-0.12849166666666675</v>
      </c>
      <c r="AK61" s="34">
        <f t="shared" si="6"/>
        <v>-0.11961388888888898</v>
      </c>
      <c r="AL61" s="34">
        <f t="shared" si="6"/>
        <v>-0.1107361111111112</v>
      </c>
      <c r="AM61" s="34">
        <f t="shared" si="6"/>
        <v>-0.10185833333333343</v>
      </c>
      <c r="AN61" s="34">
        <f t="shared" si="6"/>
        <v>-9.0855555555555648E-2</v>
      </c>
      <c r="AO61" s="34">
        <f t="shared" si="6"/>
        <v>-8.1977777777777872E-2</v>
      </c>
      <c r="AP61" s="34">
        <f t="shared" si="6"/>
        <v>-7.3100000000000095E-2</v>
      </c>
      <c r="AQ61" s="34">
        <f t="shared" si="6"/>
        <v>-6.4222222222222319E-2</v>
      </c>
      <c r="AR61" s="34">
        <f t="shared" si="6"/>
        <v>-5.5344444444444543E-2</v>
      </c>
      <c r="AS61" s="34">
        <f t="shared" si="6"/>
        <v>-4.4341666666666765E-2</v>
      </c>
      <c r="AT61" s="34">
        <f t="shared" si="6"/>
        <v>-3.5463888888888989E-2</v>
      </c>
      <c r="AU61" s="34">
        <f t="shared" si="6"/>
        <v>-2.6586111111111213E-2</v>
      </c>
      <c r="AV61" s="34">
        <f t="shared" si="6"/>
        <v>-1.7708333333333437E-2</v>
      </c>
      <c r="AW61" s="34">
        <f t="shared" si="6"/>
        <v>-8.8305555555556626E-3</v>
      </c>
      <c r="AX61" s="34">
        <f t="shared" si="6"/>
        <v>2.1722222222221119E-3</v>
      </c>
      <c r="AY61" s="34">
        <f t="shared" si="6"/>
        <v>1.1049999999999886E-2</v>
      </c>
      <c r="AZ61" s="34">
        <f t="shared" si="6"/>
        <v>1.0766666666666553E-2</v>
      </c>
      <c r="BA61" s="34">
        <f t="shared" si="6"/>
        <v>1.048333333333322E-2</v>
      </c>
      <c r="BB61" s="34">
        <f t="shared" si="6"/>
        <v>1.0199999999999886E-2</v>
      </c>
      <c r="BC61" s="34">
        <f t="shared" si="6"/>
        <v>9.9166666666665529E-3</v>
      </c>
      <c r="BD61" s="34">
        <f t="shared" si="6"/>
        <v>9.6805555555554423E-3</v>
      </c>
    </row>
    <row r="62" spans="1:56" ht="16.5" hidden="1" customHeight="1" outlineLevel="1" x14ac:dyDescent="0.3">
      <c r="A62" s="115"/>
      <c r="B62" s="9" t="s">
        <v>34</v>
      </c>
      <c r="C62" s="9" t="s">
        <v>69</v>
      </c>
      <c r="D62" s="9" t="s">
        <v>40</v>
      </c>
      <c r="E62" s="34">
        <f t="shared" ref="E62:BD62" si="7">E28-E60+E61</f>
        <v>-0.41225000000000001</v>
      </c>
      <c r="F62" s="34">
        <f t="shared" si="7"/>
        <v>-0.40308888888888889</v>
      </c>
      <c r="G62" s="34">
        <f t="shared" si="7"/>
        <v>-0.39392777777777777</v>
      </c>
      <c r="H62" s="34">
        <f t="shared" si="7"/>
        <v>-0.38476666666666665</v>
      </c>
      <c r="I62" s="34">
        <f t="shared" si="7"/>
        <v>-0.37348055555555554</v>
      </c>
      <c r="J62" s="34">
        <f t="shared" si="7"/>
        <v>-0.36436666666666667</v>
      </c>
      <c r="K62" s="34">
        <f t="shared" si="7"/>
        <v>-0.35525277777777781</v>
      </c>
      <c r="L62" s="34">
        <f t="shared" si="7"/>
        <v>-0.34613888888888894</v>
      </c>
      <c r="M62" s="34">
        <f t="shared" si="7"/>
        <v>-0.33702500000000007</v>
      </c>
      <c r="N62" s="34">
        <f t="shared" si="7"/>
        <v>-0.32578611111111117</v>
      </c>
      <c r="O62" s="34">
        <f t="shared" si="7"/>
        <v>-0.3167194444444445</v>
      </c>
      <c r="P62" s="34">
        <f t="shared" si="7"/>
        <v>-0.30765277777777783</v>
      </c>
      <c r="Q62" s="34">
        <f t="shared" si="7"/>
        <v>-0.29858611111111116</v>
      </c>
      <c r="R62" s="34">
        <f t="shared" si="7"/>
        <v>-0.2895194444444445</v>
      </c>
      <c r="S62" s="34">
        <f t="shared" si="7"/>
        <v>-0.27832777777777784</v>
      </c>
      <c r="T62" s="34">
        <f t="shared" si="7"/>
        <v>-0.26930833333333337</v>
      </c>
      <c r="U62" s="34">
        <f t="shared" si="7"/>
        <v>-0.2602888888888889</v>
      </c>
      <c r="V62" s="34">
        <f t="shared" si="7"/>
        <v>-0.25126944444444443</v>
      </c>
      <c r="W62" s="34">
        <f t="shared" si="7"/>
        <v>-0.24224999999999999</v>
      </c>
      <c r="X62" s="34">
        <f t="shared" si="7"/>
        <v>-0.23110555555555556</v>
      </c>
      <c r="Y62" s="34">
        <f t="shared" si="7"/>
        <v>-0.22213333333333335</v>
      </c>
      <c r="Z62" s="34">
        <f t="shared" si="7"/>
        <v>-0.21316111111111113</v>
      </c>
      <c r="AA62" s="34">
        <f t="shared" si="7"/>
        <v>-0.20418888888888892</v>
      </c>
      <c r="AB62" s="34">
        <f t="shared" si="7"/>
        <v>-0.1952166666666667</v>
      </c>
      <c r="AC62" s="34">
        <f t="shared" si="7"/>
        <v>-0.18411944444444447</v>
      </c>
      <c r="AD62" s="34">
        <f t="shared" si="7"/>
        <v>-0.17519444444444449</v>
      </c>
      <c r="AE62" s="34">
        <f t="shared" si="7"/>
        <v>-0.1662694444444445</v>
      </c>
      <c r="AF62" s="34">
        <f t="shared" si="7"/>
        <v>-0.15734444444444451</v>
      </c>
      <c r="AG62" s="34">
        <f t="shared" si="7"/>
        <v>-0.14841944444444452</v>
      </c>
      <c r="AH62" s="34">
        <f t="shared" si="7"/>
        <v>-0.13736944444444452</v>
      </c>
      <c r="AI62" s="34">
        <f t="shared" si="7"/>
        <v>-0.12849166666666675</v>
      </c>
      <c r="AJ62" s="34">
        <f t="shared" si="7"/>
        <v>-0.11961388888888898</v>
      </c>
      <c r="AK62" s="34">
        <f t="shared" si="7"/>
        <v>-0.1107361111111112</v>
      </c>
      <c r="AL62" s="34">
        <f t="shared" si="7"/>
        <v>-0.10185833333333343</v>
      </c>
      <c r="AM62" s="34">
        <f t="shared" si="7"/>
        <v>-9.0855555555555648E-2</v>
      </c>
      <c r="AN62" s="34">
        <f t="shared" si="7"/>
        <v>-8.1977777777777872E-2</v>
      </c>
      <c r="AO62" s="34">
        <f t="shared" si="7"/>
        <v>-7.3100000000000095E-2</v>
      </c>
      <c r="AP62" s="34">
        <f t="shared" si="7"/>
        <v>-6.4222222222222319E-2</v>
      </c>
      <c r="AQ62" s="34">
        <f t="shared" si="7"/>
        <v>-5.5344444444444543E-2</v>
      </c>
      <c r="AR62" s="34">
        <f t="shared" si="7"/>
        <v>-4.4341666666666765E-2</v>
      </c>
      <c r="AS62" s="34">
        <f t="shared" si="7"/>
        <v>-3.5463888888888989E-2</v>
      </c>
      <c r="AT62" s="34">
        <f t="shared" si="7"/>
        <v>-2.6586111111111213E-2</v>
      </c>
      <c r="AU62" s="34">
        <f t="shared" si="7"/>
        <v>-1.7708333333333437E-2</v>
      </c>
      <c r="AV62" s="34">
        <f t="shared" si="7"/>
        <v>-8.8305555555556626E-3</v>
      </c>
      <c r="AW62" s="34">
        <f t="shared" si="7"/>
        <v>2.1722222222221119E-3</v>
      </c>
      <c r="AX62" s="34">
        <f t="shared" si="7"/>
        <v>1.1049999999999886E-2</v>
      </c>
      <c r="AY62" s="34">
        <f t="shared" si="7"/>
        <v>1.0766666666666553E-2</v>
      </c>
      <c r="AZ62" s="34">
        <f t="shared" si="7"/>
        <v>1.048333333333322E-2</v>
      </c>
      <c r="BA62" s="34">
        <f t="shared" si="7"/>
        <v>1.0199999999999886E-2</v>
      </c>
      <c r="BB62" s="34">
        <f t="shared" si="7"/>
        <v>9.9166666666665529E-3</v>
      </c>
      <c r="BC62" s="34">
        <f t="shared" si="7"/>
        <v>9.6805555555554423E-3</v>
      </c>
      <c r="BD62" s="34">
        <f t="shared" si="7"/>
        <v>9.4444444444443318E-3</v>
      </c>
    </row>
    <row r="63" spans="1:56" ht="16.5" collapsed="1" x14ac:dyDescent="0.3">
      <c r="A63" s="115"/>
      <c r="B63" s="9" t="s">
        <v>8</v>
      </c>
      <c r="C63" s="11" t="s">
        <v>68</v>
      </c>
      <c r="D63" s="9" t="s">
        <v>40</v>
      </c>
      <c r="E63" s="34">
        <f>AVERAGE(E61:E62)*'Fixed data'!$C$3</f>
        <v>-9.9558375000000001E-3</v>
      </c>
      <c r="F63" s="34">
        <f>AVERAGE(F61:F62)*'Fixed data'!$C$3</f>
        <v>-1.9690434166666666E-2</v>
      </c>
      <c r="G63" s="34">
        <f>AVERAGE(G61:G62)*'Fixed data'!$C$3</f>
        <v>-1.9247952500000002E-2</v>
      </c>
      <c r="H63" s="34">
        <f>AVERAGE(H61:H62)*'Fixed data'!$C$3</f>
        <v>-1.8805470833333331E-2</v>
      </c>
      <c r="I63" s="34">
        <f>AVERAGE(I61:I62)*'Fixed data'!$C$3</f>
        <v>-1.8311670416666665E-2</v>
      </c>
      <c r="J63" s="34">
        <f>AVERAGE(J61:J62)*'Fixed data'!$C$3</f>
        <v>-1.7819010416666666E-2</v>
      </c>
      <c r="K63" s="34">
        <f>AVERAGE(K61:K62)*'Fixed data'!$C$3</f>
        <v>-1.7378809583333335E-2</v>
      </c>
      <c r="L63" s="34">
        <f>AVERAGE(L61:L62)*'Fixed data'!$C$3</f>
        <v>-1.6938608750000004E-2</v>
      </c>
      <c r="M63" s="34">
        <f>AVERAGE(M61:M62)*'Fixed data'!$C$3</f>
        <v>-1.6498407916666669E-2</v>
      </c>
      <c r="N63" s="34">
        <f>AVERAGE(N61:N62)*'Fixed data'!$C$3</f>
        <v>-1.6006888333333337E-2</v>
      </c>
      <c r="O63" s="34">
        <f>AVERAGE(O61:O62)*'Fixed data'!$C$3</f>
        <v>-1.551650916666667E-2</v>
      </c>
      <c r="P63" s="34">
        <f>AVERAGE(P61:P62)*'Fixed data'!$C$3</f>
        <v>-1.507858916666667E-2</v>
      </c>
      <c r="Q63" s="34">
        <f>AVERAGE(Q61:Q62)*'Fixed data'!$C$3</f>
        <v>-1.464066916666667E-2</v>
      </c>
      <c r="R63" s="34">
        <f>AVERAGE(R61:R62)*'Fixed data'!$C$3</f>
        <v>-1.4202749166666671E-2</v>
      </c>
      <c r="S63" s="34">
        <f>AVERAGE(S61:S62)*'Fixed data'!$C$3</f>
        <v>-1.3713510416666672E-2</v>
      </c>
      <c r="T63" s="34">
        <f>AVERAGE(T61:T62)*'Fixed data'!$C$3</f>
        <v>-1.3225412083333336E-2</v>
      </c>
      <c r="U63" s="34">
        <f>AVERAGE(U61:U62)*'Fixed data'!$C$3</f>
        <v>-1.2789772916666669E-2</v>
      </c>
      <c r="V63" s="34">
        <f>AVERAGE(V61:V62)*'Fixed data'!$C$3</f>
        <v>-1.2354133750000001E-2</v>
      </c>
      <c r="W63" s="34">
        <f>AVERAGE(W61:W62)*'Fixed data'!$C$3</f>
        <v>-1.1918494583333333E-2</v>
      </c>
      <c r="X63" s="34">
        <f>AVERAGE(X61:X62)*'Fixed data'!$C$3</f>
        <v>-1.1431536666666667E-2</v>
      </c>
      <c r="Y63" s="34">
        <f>AVERAGE(Y61:Y62)*'Fixed data'!$C$3</f>
        <v>-1.0945719166666668E-2</v>
      </c>
      <c r="Z63" s="34">
        <f>AVERAGE(Z61:Z62)*'Fixed data'!$C$3</f>
        <v>-1.0512360833333335E-2</v>
      </c>
      <c r="AA63" s="34">
        <f>AVERAGE(AA61:AA62)*'Fixed data'!$C$3</f>
        <v>-1.0079002500000002E-2</v>
      </c>
      <c r="AB63" s="34">
        <f>AVERAGE(AB61:AB62)*'Fixed data'!$C$3</f>
        <v>-9.6456441666666684E-3</v>
      </c>
      <c r="AC63" s="34">
        <f>AVERAGE(AC61:AC62)*'Fixed data'!$C$3</f>
        <v>-9.1609670833333358E-3</v>
      </c>
      <c r="AD63" s="34">
        <f>AVERAGE(AD61:AD62)*'Fixed data'!$C$3</f>
        <v>-8.677430416666668E-3</v>
      </c>
      <c r="AE63" s="34">
        <f>AVERAGE(AE61:AE62)*'Fixed data'!$C$3</f>
        <v>-8.2463529166666698E-3</v>
      </c>
      <c r="AF63" s="34">
        <f>AVERAGE(AF61:AF62)*'Fixed data'!$C$3</f>
        <v>-7.8152754166666699E-3</v>
      </c>
      <c r="AG63" s="34">
        <f>AVERAGE(AG61:AG62)*'Fixed data'!$C$3</f>
        <v>-7.3841979166666709E-3</v>
      </c>
      <c r="AH63" s="34">
        <f>AVERAGE(AH61:AH62)*'Fixed data'!$C$3</f>
        <v>-6.9018016666666706E-3</v>
      </c>
      <c r="AI63" s="34">
        <f>AVERAGE(AI61:AI62)*'Fixed data'!$C$3</f>
        <v>-6.4205458333333378E-3</v>
      </c>
      <c r="AJ63" s="34">
        <f>AVERAGE(AJ61:AJ62)*'Fixed data'!$C$3</f>
        <v>-5.991749166666672E-3</v>
      </c>
      <c r="AK63" s="34">
        <f>AVERAGE(AK61:AK62)*'Fixed data'!$C$3</f>
        <v>-5.5629525000000044E-3</v>
      </c>
      <c r="AL63" s="34">
        <f>AVERAGE(AL61:AL62)*'Fixed data'!$C$3</f>
        <v>-5.1341558333333386E-3</v>
      </c>
      <c r="AM63" s="34">
        <f>AVERAGE(AM61:AM62)*'Fixed data'!$C$3</f>
        <v>-4.6540404166666716E-3</v>
      </c>
      <c r="AN63" s="34">
        <f>AVERAGE(AN61:AN62)*'Fixed data'!$C$3</f>
        <v>-4.1739250000000045E-3</v>
      </c>
      <c r="AO63" s="34">
        <f>AVERAGE(AO61:AO62)*'Fixed data'!$C$3</f>
        <v>-3.7451283333333383E-3</v>
      </c>
      <c r="AP63" s="34">
        <f>AVERAGE(AP61:AP62)*'Fixed data'!$C$3</f>
        <v>-3.3163316666666711E-3</v>
      </c>
      <c r="AQ63" s="34">
        <f>AVERAGE(AQ61:AQ62)*'Fixed data'!$C$3</f>
        <v>-2.8875350000000049E-3</v>
      </c>
      <c r="AR63" s="34">
        <f>AVERAGE(AR61:AR62)*'Fixed data'!$C$3</f>
        <v>-2.4074195833333383E-3</v>
      </c>
      <c r="AS63" s="34">
        <f>AVERAGE(AS61:AS62)*'Fixed data'!$C$3</f>
        <v>-1.9273041666666715E-3</v>
      </c>
      <c r="AT63" s="34">
        <f>AVERAGE(AT61:AT62)*'Fixed data'!$C$3</f>
        <v>-1.498507500000005E-3</v>
      </c>
      <c r="AU63" s="34">
        <f>AVERAGE(AU61:AU62)*'Fixed data'!$C$3</f>
        <v>-1.0697108333333383E-3</v>
      </c>
      <c r="AV63" s="34">
        <f>AVERAGE(AV61:AV62)*'Fixed data'!$C$3</f>
        <v>-6.409141666666717E-4</v>
      </c>
      <c r="AW63" s="34">
        <f>AVERAGE(AW61:AW62)*'Fixed data'!$C$3</f>
        <v>-1.6079875000000524E-4</v>
      </c>
      <c r="AX63" s="34">
        <f>AVERAGE(AX61:AX62)*'Fixed data'!$C$3</f>
        <v>3.1931666666666126E-4</v>
      </c>
      <c r="AY63" s="34">
        <f>AVERAGE(AY61:AY62)*'Fixed data'!$C$3</f>
        <v>5.2687249999999448E-4</v>
      </c>
      <c r="AZ63" s="34">
        <f>AVERAGE(AZ61:AZ62)*'Fixed data'!$C$3</f>
        <v>5.1318749999999455E-4</v>
      </c>
      <c r="BA63" s="34">
        <f>AVERAGE(BA61:BA62)*'Fixed data'!$C$3</f>
        <v>4.9950249999999451E-4</v>
      </c>
      <c r="BB63" s="34">
        <f>AVERAGE(BB61:BB62)*'Fixed data'!$C$3</f>
        <v>4.8581749999999452E-4</v>
      </c>
      <c r="BC63" s="34">
        <f>AVERAGE(BC61:BC62)*'Fixed data'!$C$3</f>
        <v>4.732729166666612E-4</v>
      </c>
      <c r="BD63" s="34">
        <f>AVERAGE(BD61:BD62)*'Fixed data'!$C$3</f>
        <v>4.6186874999999455E-4</v>
      </c>
    </row>
    <row r="64" spans="1:56" ht="15.75" thickBot="1" x14ac:dyDescent="0.35">
      <c r="A64" s="114"/>
      <c r="B64" s="12" t="s">
        <v>94</v>
      </c>
      <c r="C64" s="12" t="s">
        <v>45</v>
      </c>
      <c r="D64" s="12" t="s">
        <v>40</v>
      </c>
      <c r="E64" s="53">
        <f t="shared" ref="E64:BD64" si="8">E29+E60+E63</f>
        <v>-8.2705837499999976E-2</v>
      </c>
      <c r="F64" s="53">
        <f t="shared" si="8"/>
        <v>-2.8851545277777779E-2</v>
      </c>
      <c r="G64" s="53">
        <f t="shared" si="8"/>
        <v>-2.8409063611111111E-2</v>
      </c>
      <c r="H64" s="53">
        <f t="shared" si="8"/>
        <v>-2.7966581944444444E-2</v>
      </c>
      <c r="I64" s="53">
        <f t="shared" si="8"/>
        <v>-2.7097781527777774E-2</v>
      </c>
      <c r="J64" s="53">
        <f t="shared" si="8"/>
        <v>-2.6932899305555556E-2</v>
      </c>
      <c r="K64" s="53">
        <f t="shared" si="8"/>
        <v>-2.6492698472222222E-2</v>
      </c>
      <c r="L64" s="53">
        <f t="shared" si="8"/>
        <v>-2.6052497638888894E-2</v>
      </c>
      <c r="M64" s="53">
        <f t="shared" si="8"/>
        <v>-2.5612296805555559E-2</v>
      </c>
      <c r="N64" s="53">
        <f t="shared" si="8"/>
        <v>-2.4745777222222223E-2</v>
      </c>
      <c r="O64" s="53">
        <f t="shared" si="8"/>
        <v>-2.4583175833333335E-2</v>
      </c>
      <c r="P64" s="53">
        <f t="shared" si="8"/>
        <v>-2.4145255833333337E-2</v>
      </c>
      <c r="Q64" s="53">
        <f t="shared" si="8"/>
        <v>-2.3707335833333336E-2</v>
      </c>
      <c r="R64" s="53">
        <f t="shared" si="8"/>
        <v>-2.3269415833333335E-2</v>
      </c>
      <c r="S64" s="53">
        <f t="shared" si="8"/>
        <v>-2.2405177083333339E-2</v>
      </c>
      <c r="T64" s="53">
        <f t="shared" si="8"/>
        <v>-2.224485652777778E-2</v>
      </c>
      <c r="U64" s="53">
        <f t="shared" si="8"/>
        <v>-2.1809217361111112E-2</v>
      </c>
      <c r="V64" s="53">
        <f t="shared" si="8"/>
        <v>-2.1373578194444444E-2</v>
      </c>
      <c r="W64" s="53">
        <f t="shared" si="8"/>
        <v>-2.0937939027777776E-2</v>
      </c>
      <c r="X64" s="53">
        <f t="shared" si="8"/>
        <v>-2.007598111111111E-2</v>
      </c>
      <c r="Y64" s="53">
        <f t="shared" si="8"/>
        <v>-1.9917941388888888E-2</v>
      </c>
      <c r="Z64" s="53">
        <f t="shared" si="8"/>
        <v>-1.9484583055555553E-2</v>
      </c>
      <c r="AA64" s="53">
        <f t="shared" si="8"/>
        <v>-1.9051224722222222E-2</v>
      </c>
      <c r="AB64" s="53">
        <f t="shared" si="8"/>
        <v>-1.861786638888889E-2</v>
      </c>
      <c r="AC64" s="53">
        <f t="shared" si="8"/>
        <v>-1.7758189305555554E-2</v>
      </c>
      <c r="AD64" s="53">
        <f t="shared" si="8"/>
        <v>-1.7602430416666665E-2</v>
      </c>
      <c r="AE64" s="53">
        <f t="shared" si="8"/>
        <v>-1.7171352916666667E-2</v>
      </c>
      <c r="AF64" s="53">
        <f t="shared" si="8"/>
        <v>-1.6740275416666665E-2</v>
      </c>
      <c r="AG64" s="53">
        <f t="shared" si="8"/>
        <v>-1.6309197916666667E-2</v>
      </c>
      <c r="AH64" s="53">
        <f t="shared" si="8"/>
        <v>-1.5451801666666667E-2</v>
      </c>
      <c r="AI64" s="53">
        <f t="shared" si="8"/>
        <v>-1.5298323611111112E-2</v>
      </c>
      <c r="AJ64" s="53">
        <f t="shared" si="8"/>
        <v>-1.4869526944444447E-2</v>
      </c>
      <c r="AK64" s="53">
        <f t="shared" si="8"/>
        <v>-1.4440730277777779E-2</v>
      </c>
      <c r="AL64" s="53">
        <f t="shared" si="8"/>
        <v>-1.4011933611111114E-2</v>
      </c>
      <c r="AM64" s="53">
        <f t="shared" si="8"/>
        <v>-1.3156818194444446E-2</v>
      </c>
      <c r="AN64" s="53">
        <f t="shared" si="8"/>
        <v>-1.3051702777777778E-2</v>
      </c>
      <c r="AO64" s="53">
        <f t="shared" si="8"/>
        <v>-1.2622906111111113E-2</v>
      </c>
      <c r="AP64" s="53">
        <f t="shared" si="8"/>
        <v>-1.2194109444444445E-2</v>
      </c>
      <c r="AQ64" s="53">
        <f t="shared" si="8"/>
        <v>-1.176531277777778E-2</v>
      </c>
      <c r="AR64" s="53">
        <f t="shared" si="8"/>
        <v>-1.0910197361111113E-2</v>
      </c>
      <c r="AS64" s="53">
        <f t="shared" si="8"/>
        <v>-1.0805081944444446E-2</v>
      </c>
      <c r="AT64" s="53">
        <f t="shared" si="8"/>
        <v>-1.0376285277777779E-2</v>
      </c>
      <c r="AU64" s="53">
        <f t="shared" si="8"/>
        <v>-9.9474886111111122E-3</v>
      </c>
      <c r="AV64" s="53">
        <f t="shared" si="8"/>
        <v>-9.5186919444444455E-3</v>
      </c>
      <c r="AW64" s="53">
        <f t="shared" si="8"/>
        <v>-8.663576527777779E-3</v>
      </c>
      <c r="AX64" s="53">
        <f t="shared" si="8"/>
        <v>-8.5584611111111132E-3</v>
      </c>
      <c r="AY64" s="53">
        <f t="shared" si="8"/>
        <v>8.1020583333332784E-4</v>
      </c>
      <c r="AZ64" s="53">
        <f t="shared" si="8"/>
        <v>7.965208333333279E-4</v>
      </c>
      <c r="BA64" s="53">
        <f t="shared" si="8"/>
        <v>7.8283583333332786E-4</v>
      </c>
      <c r="BB64" s="53">
        <f t="shared" si="8"/>
        <v>7.6915083333332782E-4</v>
      </c>
      <c r="BC64" s="53">
        <f t="shared" si="8"/>
        <v>7.0938402777777235E-4</v>
      </c>
      <c r="BD64" s="53">
        <f t="shared" si="8"/>
        <v>6.9797986111110565E-4</v>
      </c>
    </row>
    <row r="65" spans="1:56" ht="12.75" customHeight="1" x14ac:dyDescent="0.3">
      <c r="A65" s="201"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2"/>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2"/>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2"/>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2"/>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2"/>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2"/>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2"/>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2"/>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3"/>
      <c r="B76" s="13" t="s">
        <v>100</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4"/>
      <c r="B77" s="14" t="s">
        <v>16</v>
      </c>
      <c r="C77" s="14"/>
      <c r="D77" s="14" t="s">
        <v>40</v>
      </c>
      <c r="E77" s="54">
        <f>IF('Fixed data'!$G$19=FALSE,E64+E76,E64)</f>
        <v>-8.2705837499999976E-2</v>
      </c>
      <c r="F77" s="54">
        <f>IF('Fixed data'!$G$19=FALSE,F64+F76,F64)</f>
        <v>-2.8851545277777779E-2</v>
      </c>
      <c r="G77" s="54">
        <f>IF('Fixed data'!$G$19=FALSE,G64+G76,G64)</f>
        <v>-2.8409063611111111E-2</v>
      </c>
      <c r="H77" s="54">
        <f>IF('Fixed data'!$G$19=FALSE,H64+H76,H64)</f>
        <v>-2.7966581944444444E-2</v>
      </c>
      <c r="I77" s="54">
        <f>IF('Fixed data'!$G$19=FALSE,I64+I76,I64)</f>
        <v>-2.7097781527777774E-2</v>
      </c>
      <c r="J77" s="54">
        <f>IF('Fixed data'!$G$19=FALSE,J64+J76,J64)</f>
        <v>-2.6932899305555556E-2</v>
      </c>
      <c r="K77" s="54">
        <f>IF('Fixed data'!$G$19=FALSE,K64+K76,K64)</f>
        <v>-2.6492698472222222E-2</v>
      </c>
      <c r="L77" s="54">
        <f>IF('Fixed data'!$G$19=FALSE,L64+L76,L64)</f>
        <v>-2.6052497638888894E-2</v>
      </c>
      <c r="M77" s="54">
        <f>IF('Fixed data'!$G$19=FALSE,M64+M76,M64)</f>
        <v>-2.5612296805555559E-2</v>
      </c>
      <c r="N77" s="54">
        <f>IF('Fixed data'!$G$19=FALSE,N64+N76,N64)</f>
        <v>-2.4745777222222223E-2</v>
      </c>
      <c r="O77" s="54">
        <f>IF('Fixed data'!$G$19=FALSE,O64+O76,O64)</f>
        <v>-2.4583175833333335E-2</v>
      </c>
      <c r="P77" s="54">
        <f>IF('Fixed data'!$G$19=FALSE,P64+P76,P64)</f>
        <v>-2.4145255833333337E-2</v>
      </c>
      <c r="Q77" s="54">
        <f>IF('Fixed data'!$G$19=FALSE,Q64+Q76,Q64)</f>
        <v>-2.3707335833333336E-2</v>
      </c>
      <c r="R77" s="54">
        <f>IF('Fixed data'!$G$19=FALSE,R64+R76,R64)</f>
        <v>-2.3269415833333335E-2</v>
      </c>
      <c r="S77" s="54">
        <f>IF('Fixed data'!$G$19=FALSE,S64+S76,S64)</f>
        <v>-2.2405177083333339E-2</v>
      </c>
      <c r="T77" s="54">
        <f>IF('Fixed data'!$G$19=FALSE,T64+T76,T64)</f>
        <v>-2.224485652777778E-2</v>
      </c>
      <c r="U77" s="54">
        <f>IF('Fixed data'!$G$19=FALSE,U64+U76,U64)</f>
        <v>-2.1809217361111112E-2</v>
      </c>
      <c r="V77" s="54">
        <f>IF('Fixed data'!$G$19=FALSE,V64+V76,V64)</f>
        <v>-2.1373578194444444E-2</v>
      </c>
      <c r="W77" s="54">
        <f>IF('Fixed data'!$G$19=FALSE,W64+W76,W64)</f>
        <v>-2.0937939027777776E-2</v>
      </c>
      <c r="X77" s="54">
        <f>IF('Fixed data'!$G$19=FALSE,X64+X76,X64)</f>
        <v>-2.007598111111111E-2</v>
      </c>
      <c r="Y77" s="54">
        <f>IF('Fixed data'!$G$19=FALSE,Y64+Y76,Y64)</f>
        <v>-1.9917941388888888E-2</v>
      </c>
      <c r="Z77" s="54">
        <f>IF('Fixed data'!$G$19=FALSE,Z64+Z76,Z64)</f>
        <v>-1.9484583055555553E-2</v>
      </c>
      <c r="AA77" s="54">
        <f>IF('Fixed data'!$G$19=FALSE,AA64+AA76,AA64)</f>
        <v>-1.9051224722222222E-2</v>
      </c>
      <c r="AB77" s="54">
        <f>IF('Fixed data'!$G$19=FALSE,AB64+AB76,AB64)</f>
        <v>-1.861786638888889E-2</v>
      </c>
      <c r="AC77" s="54">
        <f>IF('Fixed data'!$G$19=FALSE,AC64+AC76,AC64)</f>
        <v>-1.7758189305555554E-2</v>
      </c>
      <c r="AD77" s="54">
        <f>IF('Fixed data'!$G$19=FALSE,AD64+AD76,AD64)</f>
        <v>-1.7602430416666665E-2</v>
      </c>
      <c r="AE77" s="54">
        <f>IF('Fixed data'!$G$19=FALSE,AE64+AE76,AE64)</f>
        <v>-1.7171352916666667E-2</v>
      </c>
      <c r="AF77" s="54">
        <f>IF('Fixed data'!$G$19=FALSE,AF64+AF76,AF64)</f>
        <v>-1.6740275416666665E-2</v>
      </c>
      <c r="AG77" s="54">
        <f>IF('Fixed data'!$G$19=FALSE,AG64+AG76,AG64)</f>
        <v>-1.6309197916666667E-2</v>
      </c>
      <c r="AH77" s="54">
        <f>IF('Fixed data'!$G$19=FALSE,AH64+AH76,AH64)</f>
        <v>-1.5451801666666667E-2</v>
      </c>
      <c r="AI77" s="54">
        <f>IF('Fixed data'!$G$19=FALSE,AI64+AI76,AI64)</f>
        <v>-1.5298323611111112E-2</v>
      </c>
      <c r="AJ77" s="54">
        <f>IF('Fixed data'!$G$19=FALSE,AJ64+AJ76,AJ64)</f>
        <v>-1.4869526944444447E-2</v>
      </c>
      <c r="AK77" s="54">
        <f>IF('Fixed data'!$G$19=FALSE,AK64+AK76,AK64)</f>
        <v>-1.4440730277777779E-2</v>
      </c>
      <c r="AL77" s="54">
        <f>IF('Fixed data'!$G$19=FALSE,AL64+AL76,AL64)</f>
        <v>-1.4011933611111114E-2</v>
      </c>
      <c r="AM77" s="54">
        <f>IF('Fixed data'!$G$19=FALSE,AM64+AM76,AM64)</f>
        <v>-1.3156818194444446E-2</v>
      </c>
      <c r="AN77" s="54">
        <f>IF('Fixed data'!$G$19=FALSE,AN64+AN76,AN64)</f>
        <v>-1.3051702777777778E-2</v>
      </c>
      <c r="AO77" s="54">
        <f>IF('Fixed data'!$G$19=FALSE,AO64+AO76,AO64)</f>
        <v>-1.2622906111111113E-2</v>
      </c>
      <c r="AP77" s="54">
        <f>IF('Fixed data'!$G$19=FALSE,AP64+AP76,AP64)</f>
        <v>-1.2194109444444445E-2</v>
      </c>
      <c r="AQ77" s="54">
        <f>IF('Fixed data'!$G$19=FALSE,AQ64+AQ76,AQ64)</f>
        <v>-1.176531277777778E-2</v>
      </c>
      <c r="AR77" s="54">
        <f>IF('Fixed data'!$G$19=FALSE,AR64+AR76,AR64)</f>
        <v>-1.0910197361111113E-2</v>
      </c>
      <c r="AS77" s="54">
        <f>IF('Fixed data'!$G$19=FALSE,AS64+AS76,AS64)</f>
        <v>-1.0805081944444446E-2</v>
      </c>
      <c r="AT77" s="54">
        <f>IF('Fixed data'!$G$19=FALSE,AT64+AT76,AT64)</f>
        <v>-1.0376285277777779E-2</v>
      </c>
      <c r="AU77" s="54">
        <f>IF('Fixed data'!$G$19=FALSE,AU64+AU76,AU64)</f>
        <v>-9.9474886111111122E-3</v>
      </c>
      <c r="AV77" s="54">
        <f>IF('Fixed data'!$G$19=FALSE,AV64+AV76,AV64)</f>
        <v>-9.5186919444444455E-3</v>
      </c>
      <c r="AW77" s="54">
        <f>IF('Fixed data'!$G$19=FALSE,AW64+AW76,AW64)</f>
        <v>-8.663576527777779E-3</v>
      </c>
      <c r="AX77" s="54">
        <f>IF('Fixed data'!$G$19=FALSE,AX64+AX76,AX64)</f>
        <v>-8.5584611111111132E-3</v>
      </c>
      <c r="AY77" s="54">
        <f>IF('Fixed data'!$G$19=FALSE,AY64+AY76,AY64)</f>
        <v>8.1020583333332784E-4</v>
      </c>
      <c r="AZ77" s="54">
        <f>IF('Fixed data'!$G$19=FALSE,AZ64+AZ76,AZ64)</f>
        <v>7.965208333333279E-4</v>
      </c>
      <c r="BA77" s="54">
        <f>IF('Fixed data'!$G$19=FALSE,BA64+BA76,BA64)</f>
        <v>7.8283583333332786E-4</v>
      </c>
      <c r="BB77" s="54">
        <f>IF('Fixed data'!$G$19=FALSE,BB64+BB76,BB64)</f>
        <v>7.6915083333332782E-4</v>
      </c>
      <c r="BC77" s="54">
        <f>IF('Fixed data'!$G$19=FALSE,BC64+BC76,BC64)</f>
        <v>7.0938402777777235E-4</v>
      </c>
      <c r="BD77" s="54">
        <f>IF('Fixed data'!$G$19=FALSE,BD64+BD76,BD64)</f>
        <v>6.9797986111110565E-4</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-7.990902173913042E-2</v>
      </c>
      <c r="F80" s="55">
        <f t="shared" ref="F80:BD80" si="10">F77*F78</f>
        <v>-2.6933226238911322E-2</v>
      </c>
      <c r="G80" s="55">
        <f t="shared" si="10"/>
        <v>-2.5623347698900515E-2</v>
      </c>
      <c r="H80" s="55">
        <f t="shared" si="10"/>
        <v>-2.4371260470781336E-2</v>
      </c>
      <c r="I80" s="55">
        <f t="shared" si="10"/>
        <v>-2.2815604927783471E-2</v>
      </c>
      <c r="J80" s="55">
        <f t="shared" si="10"/>
        <v>-2.1909930938145274E-2</v>
      </c>
      <c r="K80" s="55">
        <f t="shared" si="10"/>
        <v>-2.0823021523288691E-2</v>
      </c>
      <c r="L80" s="55">
        <f t="shared" si="10"/>
        <v>-1.9784567775268807E-2</v>
      </c>
      <c r="M80" s="55">
        <f t="shared" si="10"/>
        <v>-1.8792535435149228E-2</v>
      </c>
      <c r="N80" s="55">
        <f t="shared" si="10"/>
        <v>-1.754274703270408E-2</v>
      </c>
      <c r="O80" s="55">
        <f t="shared" si="10"/>
        <v>-1.6838140916894114E-2</v>
      </c>
      <c r="P80" s="55">
        <f t="shared" si="10"/>
        <v>-1.5978927043418165E-2</v>
      </c>
      <c r="Q80" s="55">
        <f t="shared" si="10"/>
        <v>-1.5158568986890237E-2</v>
      </c>
      <c r="R80" s="55">
        <f t="shared" si="10"/>
        <v>-1.4375421372209029E-2</v>
      </c>
      <c r="S80" s="55">
        <f t="shared" si="10"/>
        <v>-1.3373440009669139E-2</v>
      </c>
      <c r="T80" s="55">
        <f t="shared" si="10"/>
        <v>-1.2828740264816726E-2</v>
      </c>
      <c r="U80" s="55">
        <f t="shared" si="10"/>
        <v>-1.2152178340121311E-2</v>
      </c>
      <c r="V80" s="55">
        <f t="shared" si="10"/>
        <v>-1.1506703913028903E-2</v>
      </c>
      <c r="W80" s="55">
        <f t="shared" si="10"/>
        <v>-1.0890988130270035E-2</v>
      </c>
      <c r="X80" s="55">
        <f t="shared" si="10"/>
        <v>-1.0089503202939068E-2</v>
      </c>
      <c r="Y80" s="55">
        <f t="shared" si="10"/>
        <v>-9.6715727827682355E-3</v>
      </c>
      <c r="Z80" s="55">
        <f t="shared" si="10"/>
        <v>-9.1412044305329149E-3</v>
      </c>
      <c r="AA80" s="55">
        <f t="shared" si="10"/>
        <v>-8.6356464687016264E-3</v>
      </c>
      <c r="AB80" s="55">
        <f t="shared" si="10"/>
        <v>-8.1538274029073765E-3</v>
      </c>
      <c r="AC80" s="55">
        <f t="shared" si="10"/>
        <v>-7.514324339532346E-3</v>
      </c>
      <c r="AD80" s="55">
        <f t="shared" si="10"/>
        <v>-7.1965366518328255E-3</v>
      </c>
      <c r="AE80" s="55">
        <f t="shared" si="10"/>
        <v>-6.7828946191322475E-3</v>
      </c>
      <c r="AF80" s="55">
        <f t="shared" si="10"/>
        <v>-6.3889987722195851E-3</v>
      </c>
      <c r="AG80" s="55">
        <f t="shared" si="10"/>
        <v>-6.0139866408665749E-3</v>
      </c>
      <c r="AH80" s="55">
        <f t="shared" si="10"/>
        <v>-5.5051433387420072E-3</v>
      </c>
      <c r="AI80" s="55">
        <f t="shared" si="10"/>
        <v>-6.1191327869585949E-3</v>
      </c>
      <c r="AJ80" s="55">
        <f t="shared" si="10"/>
        <v>-5.7743879926252543E-3</v>
      </c>
      <c r="AK80" s="55">
        <f t="shared" si="10"/>
        <v>-5.444534336741848E-3</v>
      </c>
      <c r="AL80" s="55">
        <f t="shared" si="10"/>
        <v>-5.1289968338796817E-3</v>
      </c>
      <c r="AM80" s="55">
        <f t="shared" si="10"/>
        <v>-4.6757147542888788E-3</v>
      </c>
      <c r="AN80" s="55">
        <f t="shared" si="10"/>
        <v>-4.5032606605357618E-3</v>
      </c>
      <c r="AO80" s="55">
        <f t="shared" si="10"/>
        <v>-4.2284581619218822E-3</v>
      </c>
      <c r="AP80" s="55">
        <f t="shared" si="10"/>
        <v>-3.9658432962798706E-3</v>
      </c>
      <c r="AQ80" s="55">
        <f t="shared" si="10"/>
        <v>-3.7149392293473948E-3</v>
      </c>
      <c r="AR80" s="55">
        <f t="shared" si="10"/>
        <v>-3.3445956352409472E-3</v>
      </c>
      <c r="AS80" s="55">
        <f t="shared" si="10"/>
        <v>-3.2158949370786321E-3</v>
      </c>
      <c r="AT80" s="55">
        <f t="shared" si="10"/>
        <v>-2.998323342184295E-3</v>
      </c>
      <c r="AU80" s="55">
        <f t="shared" si="10"/>
        <v>-2.7906976603082434E-3</v>
      </c>
      <c r="AV80" s="55">
        <f t="shared" si="10"/>
        <v>-2.5926230917623595E-3</v>
      </c>
      <c r="AW80" s="55">
        <f t="shared" si="10"/>
        <v>-2.2909842538843561E-3</v>
      </c>
      <c r="AX80" s="55">
        <f t="shared" si="10"/>
        <v>-2.1972695900627053E-3</v>
      </c>
      <c r="AY80" s="55">
        <f t="shared" si="10"/>
        <v>2.0195090539416543E-4</v>
      </c>
      <c r="AZ80" s="55">
        <f t="shared" si="10"/>
        <v>1.9275708659752377E-4</v>
      </c>
      <c r="BA80" s="55">
        <f t="shared" si="10"/>
        <v>1.8392750777333728E-4</v>
      </c>
      <c r="BB80" s="55">
        <f t="shared" si="10"/>
        <v>1.7544875050952118E-4</v>
      </c>
      <c r="BC80" s="55">
        <f t="shared" si="10"/>
        <v>1.5710244565619551E-4</v>
      </c>
      <c r="BD80" s="55">
        <f t="shared" si="10"/>
        <v>1.5007460445858457E-4</v>
      </c>
    </row>
    <row r="81" spans="1:56" x14ac:dyDescent="0.3">
      <c r="A81" s="74"/>
      <c r="B81" s="15" t="s">
        <v>18</v>
      </c>
      <c r="C81" s="15"/>
      <c r="D81" s="14" t="s">
        <v>40</v>
      </c>
      <c r="E81" s="56">
        <f>+E80</f>
        <v>-7.990902173913042E-2</v>
      </c>
      <c r="F81" s="56">
        <f t="shared" ref="F81:BD81" si="11">+E81+F80</f>
        <v>-0.10684224797804175</v>
      </c>
      <c r="G81" s="56">
        <f t="shared" si="11"/>
        <v>-0.13246559567694227</v>
      </c>
      <c r="H81" s="56">
        <f t="shared" si="11"/>
        <v>-0.15683685614772361</v>
      </c>
      <c r="I81" s="56">
        <f t="shared" si="11"/>
        <v>-0.17965246107550709</v>
      </c>
      <c r="J81" s="56">
        <f t="shared" si="11"/>
        <v>-0.20156239201365236</v>
      </c>
      <c r="K81" s="56">
        <f t="shared" si="11"/>
        <v>-0.22238541353694105</v>
      </c>
      <c r="L81" s="56">
        <f t="shared" si="11"/>
        <v>-0.24216998131220985</v>
      </c>
      <c r="M81" s="56">
        <f t="shared" si="11"/>
        <v>-0.2609625167473591</v>
      </c>
      <c r="N81" s="56">
        <f t="shared" si="11"/>
        <v>-0.27850526378006318</v>
      </c>
      <c r="O81" s="56">
        <f t="shared" si="11"/>
        <v>-0.2953434046969573</v>
      </c>
      <c r="P81" s="56">
        <f t="shared" si="11"/>
        <v>-0.31132233174037549</v>
      </c>
      <c r="Q81" s="56">
        <f t="shared" si="11"/>
        <v>-0.32648090072726571</v>
      </c>
      <c r="R81" s="56">
        <f t="shared" si="11"/>
        <v>-0.34085632209947475</v>
      </c>
      <c r="S81" s="56">
        <f t="shared" si="11"/>
        <v>-0.35422976210914386</v>
      </c>
      <c r="T81" s="56">
        <f t="shared" si="11"/>
        <v>-0.36705850237396059</v>
      </c>
      <c r="U81" s="56">
        <f t="shared" si="11"/>
        <v>-0.37921068071408193</v>
      </c>
      <c r="V81" s="56">
        <f t="shared" si="11"/>
        <v>-0.39071738462711081</v>
      </c>
      <c r="W81" s="56">
        <f t="shared" si="11"/>
        <v>-0.40160837275738082</v>
      </c>
      <c r="X81" s="56">
        <f t="shared" si="11"/>
        <v>-0.41169787596031987</v>
      </c>
      <c r="Y81" s="56">
        <f t="shared" si="11"/>
        <v>-0.42136944874308813</v>
      </c>
      <c r="Z81" s="56">
        <f t="shared" si="11"/>
        <v>-0.43051065317362103</v>
      </c>
      <c r="AA81" s="56">
        <f t="shared" si="11"/>
        <v>-0.43914629964232266</v>
      </c>
      <c r="AB81" s="56">
        <f t="shared" si="11"/>
        <v>-0.44730012704523003</v>
      </c>
      <c r="AC81" s="56">
        <f t="shared" si="11"/>
        <v>-0.4548144513847624</v>
      </c>
      <c r="AD81" s="56">
        <f t="shared" si="11"/>
        <v>-0.46201098803659524</v>
      </c>
      <c r="AE81" s="56">
        <f t="shared" si="11"/>
        <v>-0.46879388265572747</v>
      </c>
      <c r="AF81" s="56">
        <f t="shared" si="11"/>
        <v>-0.47518288142794707</v>
      </c>
      <c r="AG81" s="56">
        <f t="shared" si="11"/>
        <v>-0.48119686806881362</v>
      </c>
      <c r="AH81" s="56">
        <f t="shared" si="11"/>
        <v>-0.48670201140755565</v>
      </c>
      <c r="AI81" s="56">
        <f t="shared" si="11"/>
        <v>-0.49282114419451423</v>
      </c>
      <c r="AJ81" s="56">
        <f t="shared" si="11"/>
        <v>-0.49859553218713948</v>
      </c>
      <c r="AK81" s="56">
        <f t="shared" si="11"/>
        <v>-0.50404006652388134</v>
      </c>
      <c r="AL81" s="56">
        <f t="shared" si="11"/>
        <v>-0.50916906335776102</v>
      </c>
      <c r="AM81" s="56">
        <f t="shared" si="11"/>
        <v>-0.51384477811204987</v>
      </c>
      <c r="AN81" s="56">
        <f t="shared" si="11"/>
        <v>-0.51834803877258562</v>
      </c>
      <c r="AO81" s="56">
        <f t="shared" si="11"/>
        <v>-0.52257649693450747</v>
      </c>
      <c r="AP81" s="56">
        <f t="shared" si="11"/>
        <v>-0.52654234023078739</v>
      </c>
      <c r="AQ81" s="56">
        <f t="shared" si="11"/>
        <v>-0.53025727946013479</v>
      </c>
      <c r="AR81" s="56">
        <f t="shared" si="11"/>
        <v>-0.53360187509537571</v>
      </c>
      <c r="AS81" s="56">
        <f t="shared" si="11"/>
        <v>-0.53681777003245434</v>
      </c>
      <c r="AT81" s="56">
        <f t="shared" si="11"/>
        <v>-0.53981609337463865</v>
      </c>
      <c r="AU81" s="56">
        <f t="shared" si="11"/>
        <v>-0.54260679103494691</v>
      </c>
      <c r="AV81" s="56">
        <f t="shared" si="11"/>
        <v>-0.54519941412670925</v>
      </c>
      <c r="AW81" s="56">
        <f t="shared" si="11"/>
        <v>-0.54749039838059366</v>
      </c>
      <c r="AX81" s="56">
        <f t="shared" si="11"/>
        <v>-0.54968766797065638</v>
      </c>
      <c r="AY81" s="56">
        <f t="shared" si="11"/>
        <v>-0.54948571706526217</v>
      </c>
      <c r="AZ81" s="56">
        <f t="shared" si="11"/>
        <v>-0.54929295997866467</v>
      </c>
      <c r="BA81" s="56">
        <f t="shared" si="11"/>
        <v>-0.54910903247089138</v>
      </c>
      <c r="BB81" s="56">
        <f t="shared" si="11"/>
        <v>-0.54893358372038181</v>
      </c>
      <c r="BC81" s="56">
        <f t="shared" si="11"/>
        <v>-0.54877648127472567</v>
      </c>
      <c r="BD81" s="56">
        <f t="shared" si="11"/>
        <v>-0.54862640667026707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4"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4"/>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4"/>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4"/>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04"/>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4"/>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4"/>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4"/>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9" sqref="C9"/>
    </sheetView>
  </sheetViews>
  <sheetFormatPr defaultRowHeight="15" x14ac:dyDescent="0.25"/>
  <cols>
    <col min="1" max="1" width="5.85546875" customWidth="1"/>
    <col min="2" max="2" width="22" bestFit="1" customWidth="1"/>
    <col min="3" max="3" width="91.42578125" customWidth="1"/>
  </cols>
  <sheetData>
    <row r="1" spans="1:3" ht="18.75" x14ac:dyDescent="0.3">
      <c r="A1" s="1" t="s">
        <v>353</v>
      </c>
    </row>
    <row r="2" spans="1:3" x14ac:dyDescent="0.25">
      <c r="A2" t="s">
        <v>78</v>
      </c>
    </row>
    <row r="4" spans="1:3" ht="15.75" thickBot="1" x14ac:dyDescent="0.3"/>
    <row r="5" spans="1:3" ht="105" x14ac:dyDescent="0.3">
      <c r="A5" s="208" t="s">
        <v>11</v>
      </c>
      <c r="B5" s="146" t="s">
        <v>166</v>
      </c>
      <c r="C5" s="149" t="s">
        <v>350</v>
      </c>
    </row>
    <row r="6" spans="1:3" x14ac:dyDescent="0.25">
      <c r="A6" s="209"/>
      <c r="B6" s="144" t="s">
        <v>197</v>
      </c>
      <c r="C6" s="147"/>
    </row>
    <row r="7" spans="1:3" x14ac:dyDescent="0.25">
      <c r="A7" s="209"/>
      <c r="B7" s="144" t="s">
        <v>197</v>
      </c>
      <c r="C7" s="147"/>
    </row>
    <row r="8" spans="1:3" x14ac:dyDescent="0.25">
      <c r="A8" s="209"/>
      <c r="B8" s="144" t="s">
        <v>197</v>
      </c>
      <c r="C8" s="147"/>
    </row>
    <row r="9" spans="1:3" x14ac:dyDescent="0.25">
      <c r="A9" s="209"/>
      <c r="B9" s="144" t="s">
        <v>197</v>
      </c>
      <c r="C9" s="147"/>
    </row>
    <row r="10" spans="1:3" ht="15.75" thickBot="1" x14ac:dyDescent="0.3">
      <c r="A10" s="210"/>
      <c r="B10" s="145" t="s">
        <v>196</v>
      </c>
      <c r="C10" s="148"/>
    </row>
    <row r="11" spans="1:3" ht="15.75" thickBot="1" x14ac:dyDescent="0.3">
      <c r="A11" s="143"/>
      <c r="B11" s="143"/>
      <c r="C11" s="143"/>
    </row>
    <row r="12" spans="1:3" ht="15.75" x14ac:dyDescent="0.3">
      <c r="A12" s="213" t="s">
        <v>300</v>
      </c>
      <c r="B12" s="146" t="s">
        <v>166</v>
      </c>
      <c r="C12" s="152" t="s">
        <v>351</v>
      </c>
    </row>
    <row r="13" spans="1:3" ht="15.75" x14ac:dyDescent="0.3">
      <c r="A13" s="214"/>
      <c r="B13" s="144" t="s">
        <v>175</v>
      </c>
      <c r="C13" s="151" t="s">
        <v>352</v>
      </c>
    </row>
    <row r="14" spans="1:3" ht="15.75" x14ac:dyDescent="0.3">
      <c r="A14" s="214"/>
      <c r="B14" s="144" t="s">
        <v>197</v>
      </c>
      <c r="C14" s="151"/>
    </row>
    <row r="15" spans="1:3" ht="15.75" x14ac:dyDescent="0.3">
      <c r="A15" s="214"/>
      <c r="B15" s="144" t="s">
        <v>197</v>
      </c>
      <c r="C15" s="151"/>
    </row>
    <row r="16" spans="1:3" ht="15.75" x14ac:dyDescent="0.3">
      <c r="A16" s="214"/>
      <c r="B16" s="144" t="s">
        <v>197</v>
      </c>
      <c r="C16" s="151"/>
    </row>
    <row r="17" spans="1:3" ht="15.75" x14ac:dyDescent="0.3">
      <c r="A17" s="214"/>
      <c r="B17" s="144" t="s">
        <v>197</v>
      </c>
      <c r="C17" s="151"/>
    </row>
    <row r="18" spans="1:3" ht="16.5" thickBot="1" x14ac:dyDescent="0.35">
      <c r="A18" s="215"/>
      <c r="B18" s="150" t="s">
        <v>320</v>
      </c>
      <c r="C18" s="153"/>
    </row>
  </sheetData>
  <mergeCells count="2">
    <mergeCell ref="A5:A10"/>
    <mergeCell ref="A12:A1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D27" sqref="D27:D2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344</v>
      </c>
      <c r="C1" s="3" t="str">
        <f>'Option summary'!B11</f>
        <v>Relocate substation</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-4.3683993206038902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-5.3388694535619692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-5.9699270862195188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-6.5849014485833104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5" t="s">
        <v>11</v>
      </c>
      <c r="B13" s="61" t="s">
        <v>166</v>
      </c>
      <c r="C13" s="60"/>
      <c r="D13" s="61" t="s">
        <v>40</v>
      </c>
      <c r="E13" s="62">
        <v>-6</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6"/>
      <c r="B14" s="61" t="s">
        <v>197</v>
      </c>
      <c r="C14" s="131"/>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6"/>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6"/>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6"/>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7"/>
      <c r="B18" s="124" t="s">
        <v>196</v>
      </c>
      <c r="C18" s="130"/>
      <c r="D18" s="125" t="s">
        <v>40</v>
      </c>
      <c r="E18" s="59">
        <f>SUM(E13:E17)</f>
        <v>-6</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11" t="s">
        <v>300</v>
      </c>
      <c r="B19" s="61" t="s">
        <v>166</v>
      </c>
      <c r="C19" s="8"/>
      <c r="D19" s="9" t="s">
        <v>40</v>
      </c>
      <c r="E19" s="33">
        <f>-'Baseline scenario'!E7</f>
        <v>0.26500000000000001</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11"/>
      <c r="B20" s="61" t="s">
        <v>175</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21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1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1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1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12"/>
      <c r="B25" s="61" t="s">
        <v>320</v>
      </c>
      <c r="C25" s="8"/>
      <c r="D25" s="9" t="s">
        <v>40</v>
      </c>
      <c r="E25" s="67">
        <f>SUM(E19:E24)</f>
        <v>0.26500000000000001</v>
      </c>
      <c r="F25" s="67">
        <f t="shared" ref="F25:BD25" si="1">SUM(F19:F24)</f>
        <v>0</v>
      </c>
      <c r="G25" s="67">
        <f t="shared" si="1"/>
        <v>0</v>
      </c>
      <c r="H25" s="67">
        <f t="shared" si="1"/>
        <v>0</v>
      </c>
      <c r="I25" s="67">
        <f t="shared" si="1"/>
        <v>2.5000000000000001E-3</v>
      </c>
      <c r="J25" s="67">
        <f t="shared" si="1"/>
        <v>0</v>
      </c>
      <c r="K25" s="67">
        <f t="shared" si="1"/>
        <v>0</v>
      </c>
      <c r="L25" s="67">
        <f t="shared" si="1"/>
        <v>0</v>
      </c>
      <c r="M25" s="67">
        <f t="shared" si="1"/>
        <v>0</v>
      </c>
      <c r="N25" s="67">
        <f t="shared" si="1"/>
        <v>2.5000000000000001E-3</v>
      </c>
      <c r="O25" s="67">
        <f t="shared" si="1"/>
        <v>0</v>
      </c>
      <c r="P25" s="67">
        <f t="shared" si="1"/>
        <v>0</v>
      </c>
      <c r="Q25" s="67">
        <f t="shared" si="1"/>
        <v>0</v>
      </c>
      <c r="R25" s="67">
        <f t="shared" si="1"/>
        <v>0</v>
      </c>
      <c r="S25" s="67">
        <f t="shared" si="1"/>
        <v>2.5000000000000001E-3</v>
      </c>
      <c r="T25" s="67">
        <f t="shared" si="1"/>
        <v>0</v>
      </c>
      <c r="U25" s="67">
        <f t="shared" si="1"/>
        <v>0</v>
      </c>
      <c r="V25" s="67">
        <f t="shared" si="1"/>
        <v>0</v>
      </c>
      <c r="W25" s="67">
        <f t="shared" si="1"/>
        <v>0</v>
      </c>
      <c r="X25" s="67">
        <f t="shared" si="1"/>
        <v>2.5000000000000001E-3</v>
      </c>
      <c r="Y25" s="67">
        <f t="shared" si="1"/>
        <v>0</v>
      </c>
      <c r="Z25" s="67">
        <f t="shared" si="1"/>
        <v>0</v>
      </c>
      <c r="AA25" s="67">
        <f t="shared" si="1"/>
        <v>0</v>
      </c>
      <c r="AB25" s="67">
        <f t="shared" si="1"/>
        <v>0</v>
      </c>
      <c r="AC25" s="67">
        <f t="shared" si="1"/>
        <v>2.5000000000000001E-3</v>
      </c>
      <c r="AD25" s="67">
        <f t="shared" si="1"/>
        <v>0</v>
      </c>
      <c r="AE25" s="67">
        <f t="shared" si="1"/>
        <v>0</v>
      </c>
      <c r="AF25" s="67">
        <f t="shared" si="1"/>
        <v>0</v>
      </c>
      <c r="AG25" s="67">
        <f t="shared" si="1"/>
        <v>0</v>
      </c>
      <c r="AH25" s="67">
        <f t="shared" si="1"/>
        <v>2.5000000000000001E-3</v>
      </c>
      <c r="AI25" s="67">
        <f t="shared" si="1"/>
        <v>0</v>
      </c>
      <c r="AJ25" s="67">
        <f t="shared" si="1"/>
        <v>0</v>
      </c>
      <c r="AK25" s="67">
        <f t="shared" si="1"/>
        <v>0</v>
      </c>
      <c r="AL25" s="67">
        <f t="shared" si="1"/>
        <v>0</v>
      </c>
      <c r="AM25" s="67">
        <f t="shared" si="1"/>
        <v>2.5000000000000001E-3</v>
      </c>
      <c r="AN25" s="67">
        <f t="shared" si="1"/>
        <v>0</v>
      </c>
      <c r="AO25" s="67">
        <f t="shared" si="1"/>
        <v>0</v>
      </c>
      <c r="AP25" s="67">
        <f t="shared" si="1"/>
        <v>0</v>
      </c>
      <c r="AQ25" s="67">
        <f t="shared" si="1"/>
        <v>0</v>
      </c>
      <c r="AR25" s="67">
        <f t="shared" si="1"/>
        <v>2.5000000000000001E-3</v>
      </c>
      <c r="AS25" s="67">
        <f t="shared" si="1"/>
        <v>0</v>
      </c>
      <c r="AT25" s="67">
        <f t="shared" si="1"/>
        <v>0</v>
      </c>
      <c r="AU25" s="67">
        <f t="shared" si="1"/>
        <v>0</v>
      </c>
      <c r="AV25" s="67">
        <f t="shared" si="1"/>
        <v>0</v>
      </c>
      <c r="AW25" s="67">
        <f t="shared" si="1"/>
        <v>2.5000000000000001E-3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-5.7350000000000003</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0</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0</v>
      </c>
      <c r="Z26" s="59">
        <f t="shared" si="2"/>
        <v>0</v>
      </c>
      <c r="AA26" s="59">
        <f t="shared" si="2"/>
        <v>0</v>
      </c>
      <c r="AB26" s="59">
        <f t="shared" si="2"/>
        <v>0</v>
      </c>
      <c r="AC26" s="59">
        <f t="shared" si="2"/>
        <v>2.5000000000000001E-3</v>
      </c>
      <c r="AD26" s="59">
        <f t="shared" si="2"/>
        <v>0</v>
      </c>
      <c r="AE26" s="59">
        <f t="shared" si="2"/>
        <v>0</v>
      </c>
      <c r="AF26" s="59">
        <f t="shared" si="2"/>
        <v>0</v>
      </c>
      <c r="AG26" s="59">
        <f t="shared" si="2"/>
        <v>0</v>
      </c>
      <c r="AH26" s="59">
        <f t="shared" si="2"/>
        <v>2.5000000000000001E-3</v>
      </c>
      <c r="AI26" s="59">
        <f t="shared" si="2"/>
        <v>0</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0</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0.85</v>
      </c>
      <c r="F27" s="10">
        <v>0.85</v>
      </c>
      <c r="G27" s="10">
        <v>0.85</v>
      </c>
      <c r="H27" s="10">
        <v>0.85</v>
      </c>
      <c r="I27" s="10">
        <v>0.85</v>
      </c>
      <c r="J27" s="10">
        <v>0.85</v>
      </c>
      <c r="K27" s="10">
        <v>0.85</v>
      </c>
      <c r="L27" s="10">
        <v>0.85</v>
      </c>
      <c r="M27" s="10">
        <v>0.85</v>
      </c>
      <c r="N27" s="10">
        <v>0.85</v>
      </c>
      <c r="O27" s="10">
        <v>0.85</v>
      </c>
      <c r="P27" s="10">
        <v>0.85</v>
      </c>
      <c r="Q27" s="10">
        <v>0.85</v>
      </c>
      <c r="R27" s="10">
        <v>0.85</v>
      </c>
      <c r="S27" s="10">
        <v>0.85</v>
      </c>
      <c r="T27" s="10">
        <v>0.85</v>
      </c>
      <c r="U27" s="10">
        <v>0.85</v>
      </c>
      <c r="V27" s="10">
        <v>0.85</v>
      </c>
      <c r="W27" s="10">
        <v>0.85</v>
      </c>
      <c r="X27" s="10">
        <v>0.85</v>
      </c>
      <c r="Y27" s="10">
        <v>0.85</v>
      </c>
      <c r="Z27" s="10">
        <v>0.85</v>
      </c>
      <c r="AA27" s="10">
        <v>0.85</v>
      </c>
      <c r="AB27" s="10">
        <v>0.85</v>
      </c>
      <c r="AC27" s="10">
        <v>0.85</v>
      </c>
      <c r="AD27" s="10">
        <v>0.85</v>
      </c>
      <c r="AE27" s="10">
        <v>0.85</v>
      </c>
      <c r="AF27" s="10">
        <v>0.85</v>
      </c>
      <c r="AG27" s="10">
        <v>0.85</v>
      </c>
      <c r="AH27" s="10">
        <v>0.85</v>
      </c>
      <c r="AI27" s="10">
        <v>0.85</v>
      </c>
      <c r="AJ27" s="10">
        <v>0.85</v>
      </c>
      <c r="AK27" s="10">
        <v>0.85</v>
      </c>
      <c r="AL27" s="10">
        <v>0.85</v>
      </c>
      <c r="AM27" s="10">
        <v>0.85</v>
      </c>
      <c r="AN27" s="10">
        <v>0.85</v>
      </c>
      <c r="AO27" s="10">
        <v>0.85</v>
      </c>
      <c r="AP27" s="10">
        <v>0.85</v>
      </c>
      <c r="AQ27" s="10">
        <v>0.85</v>
      </c>
      <c r="AR27" s="10">
        <v>0.85</v>
      </c>
      <c r="AS27" s="10">
        <v>0.85</v>
      </c>
      <c r="AT27" s="10">
        <v>0.85</v>
      </c>
      <c r="AU27" s="10">
        <v>0.85</v>
      </c>
      <c r="AV27" s="10">
        <v>0.85</v>
      </c>
      <c r="AW27" s="10">
        <v>0.85</v>
      </c>
      <c r="AX27" s="11"/>
      <c r="AY27" s="11"/>
      <c r="AZ27" s="11"/>
      <c r="BA27" s="11"/>
      <c r="BB27" s="11"/>
      <c r="BC27" s="11"/>
      <c r="BD27" s="11"/>
    </row>
    <row r="28" spans="1:56" x14ac:dyDescent="0.3">
      <c r="A28" s="115"/>
      <c r="B28" s="9" t="s">
        <v>12</v>
      </c>
      <c r="C28" s="9" t="s">
        <v>43</v>
      </c>
      <c r="D28" s="9" t="s">
        <v>40</v>
      </c>
      <c r="E28" s="34">
        <f>E26*E27</f>
        <v>-4.8747500000000006</v>
      </c>
      <c r="F28" s="34">
        <f t="shared" ref="F28:AW28" si="3">F26*F27</f>
        <v>0</v>
      </c>
      <c r="G28" s="34">
        <f t="shared" si="3"/>
        <v>0</v>
      </c>
      <c r="H28" s="34">
        <f t="shared" si="3"/>
        <v>0</v>
      </c>
      <c r="I28" s="34">
        <f t="shared" si="3"/>
        <v>2.1250000000000002E-3</v>
      </c>
      <c r="J28" s="34">
        <f t="shared" si="3"/>
        <v>0</v>
      </c>
      <c r="K28" s="34">
        <f t="shared" si="3"/>
        <v>0</v>
      </c>
      <c r="L28" s="34">
        <f t="shared" si="3"/>
        <v>0</v>
      </c>
      <c r="M28" s="34">
        <f t="shared" si="3"/>
        <v>0</v>
      </c>
      <c r="N28" s="34">
        <f t="shared" si="3"/>
        <v>2.1250000000000002E-3</v>
      </c>
      <c r="O28" s="34">
        <f t="shared" si="3"/>
        <v>0</v>
      </c>
      <c r="P28" s="34">
        <f t="shared" si="3"/>
        <v>0</v>
      </c>
      <c r="Q28" s="34">
        <f t="shared" si="3"/>
        <v>0</v>
      </c>
      <c r="R28" s="34">
        <f t="shared" si="3"/>
        <v>0</v>
      </c>
      <c r="S28" s="34">
        <f t="shared" si="3"/>
        <v>2.1250000000000002E-3</v>
      </c>
      <c r="T28" s="34">
        <f t="shared" si="3"/>
        <v>0</v>
      </c>
      <c r="U28" s="34">
        <f t="shared" si="3"/>
        <v>0</v>
      </c>
      <c r="V28" s="34">
        <f t="shared" si="3"/>
        <v>0</v>
      </c>
      <c r="W28" s="34">
        <f t="shared" si="3"/>
        <v>0</v>
      </c>
      <c r="X28" s="34">
        <f t="shared" si="3"/>
        <v>2.1250000000000002E-3</v>
      </c>
      <c r="Y28" s="34">
        <f t="shared" si="3"/>
        <v>0</v>
      </c>
      <c r="Z28" s="34">
        <f t="shared" si="3"/>
        <v>0</v>
      </c>
      <c r="AA28" s="34">
        <f t="shared" si="3"/>
        <v>0</v>
      </c>
      <c r="AB28" s="34">
        <f t="shared" si="3"/>
        <v>0</v>
      </c>
      <c r="AC28" s="34">
        <f t="shared" si="3"/>
        <v>2.1250000000000002E-3</v>
      </c>
      <c r="AD28" s="34">
        <f t="shared" si="3"/>
        <v>0</v>
      </c>
      <c r="AE28" s="34">
        <f t="shared" si="3"/>
        <v>0</v>
      </c>
      <c r="AF28" s="34">
        <f t="shared" si="3"/>
        <v>0</v>
      </c>
      <c r="AG28" s="34">
        <f t="shared" si="3"/>
        <v>0</v>
      </c>
      <c r="AH28" s="34">
        <f t="shared" si="3"/>
        <v>2.1250000000000002E-3</v>
      </c>
      <c r="AI28" s="34">
        <f t="shared" si="3"/>
        <v>0</v>
      </c>
      <c r="AJ28" s="34">
        <f t="shared" si="3"/>
        <v>0</v>
      </c>
      <c r="AK28" s="34">
        <f t="shared" si="3"/>
        <v>0</v>
      </c>
      <c r="AL28" s="34">
        <f t="shared" si="3"/>
        <v>0</v>
      </c>
      <c r="AM28" s="34">
        <f t="shared" si="3"/>
        <v>2.1250000000000002E-3</v>
      </c>
      <c r="AN28" s="34">
        <f t="shared" si="3"/>
        <v>0</v>
      </c>
      <c r="AO28" s="34">
        <f t="shared" si="3"/>
        <v>0</v>
      </c>
      <c r="AP28" s="34">
        <f t="shared" si="3"/>
        <v>0</v>
      </c>
      <c r="AQ28" s="34">
        <f t="shared" si="3"/>
        <v>0</v>
      </c>
      <c r="AR28" s="34">
        <f t="shared" si="3"/>
        <v>2.1250000000000002E-3</v>
      </c>
      <c r="AS28" s="34">
        <f t="shared" si="3"/>
        <v>0</v>
      </c>
      <c r="AT28" s="34">
        <f t="shared" si="3"/>
        <v>0</v>
      </c>
      <c r="AU28" s="34">
        <f t="shared" si="3"/>
        <v>0</v>
      </c>
      <c r="AV28" s="34">
        <f t="shared" si="3"/>
        <v>0</v>
      </c>
      <c r="AW28" s="34">
        <f t="shared" si="3"/>
        <v>2.1250000000000002E-3</v>
      </c>
      <c r="AX28" s="34"/>
      <c r="AY28" s="34"/>
      <c r="AZ28" s="34"/>
      <c r="BA28" s="34"/>
      <c r="BB28" s="34"/>
      <c r="BC28" s="34"/>
      <c r="BD28" s="34"/>
    </row>
    <row r="29" spans="1:56" x14ac:dyDescent="0.3">
      <c r="A29" s="115"/>
      <c r="B29" s="9" t="s">
        <v>92</v>
      </c>
      <c r="C29" s="11" t="s">
        <v>44</v>
      </c>
      <c r="D29" s="9" t="s">
        <v>40</v>
      </c>
      <c r="E29" s="34">
        <f>E26-E28</f>
        <v>-0.86024999999999974</v>
      </c>
      <c r="F29" s="34">
        <f t="shared" ref="F29:AW29" si="4">F26-F28</f>
        <v>0</v>
      </c>
      <c r="G29" s="34">
        <f t="shared" si="4"/>
        <v>0</v>
      </c>
      <c r="H29" s="34">
        <f t="shared" si="4"/>
        <v>0</v>
      </c>
      <c r="I29" s="34">
        <f t="shared" si="4"/>
        <v>3.749999999999999E-4</v>
      </c>
      <c r="J29" s="34">
        <f t="shared" si="4"/>
        <v>0</v>
      </c>
      <c r="K29" s="34">
        <f t="shared" si="4"/>
        <v>0</v>
      </c>
      <c r="L29" s="34">
        <f t="shared" si="4"/>
        <v>0</v>
      </c>
      <c r="M29" s="34">
        <f t="shared" si="4"/>
        <v>0</v>
      </c>
      <c r="N29" s="34">
        <f t="shared" si="4"/>
        <v>3.749999999999999E-4</v>
      </c>
      <c r="O29" s="34">
        <f t="shared" si="4"/>
        <v>0</v>
      </c>
      <c r="P29" s="34">
        <f t="shared" si="4"/>
        <v>0</v>
      </c>
      <c r="Q29" s="34">
        <f t="shared" si="4"/>
        <v>0</v>
      </c>
      <c r="R29" s="34">
        <f t="shared" si="4"/>
        <v>0</v>
      </c>
      <c r="S29" s="34">
        <f t="shared" si="4"/>
        <v>3.749999999999999E-4</v>
      </c>
      <c r="T29" s="34">
        <f t="shared" si="4"/>
        <v>0</v>
      </c>
      <c r="U29" s="34">
        <f t="shared" si="4"/>
        <v>0</v>
      </c>
      <c r="V29" s="34">
        <f t="shared" si="4"/>
        <v>0</v>
      </c>
      <c r="W29" s="34">
        <f t="shared" si="4"/>
        <v>0</v>
      </c>
      <c r="X29" s="34">
        <f t="shared" si="4"/>
        <v>3.749999999999999E-4</v>
      </c>
      <c r="Y29" s="34">
        <f t="shared" si="4"/>
        <v>0</v>
      </c>
      <c r="Z29" s="34">
        <f t="shared" si="4"/>
        <v>0</v>
      </c>
      <c r="AA29" s="34">
        <f t="shared" si="4"/>
        <v>0</v>
      </c>
      <c r="AB29" s="34">
        <f t="shared" si="4"/>
        <v>0</v>
      </c>
      <c r="AC29" s="34">
        <f t="shared" si="4"/>
        <v>3.749999999999999E-4</v>
      </c>
      <c r="AD29" s="34">
        <f t="shared" si="4"/>
        <v>0</v>
      </c>
      <c r="AE29" s="34">
        <f t="shared" si="4"/>
        <v>0</v>
      </c>
      <c r="AF29" s="34">
        <f t="shared" si="4"/>
        <v>0</v>
      </c>
      <c r="AG29" s="34">
        <f t="shared" si="4"/>
        <v>0</v>
      </c>
      <c r="AH29" s="34">
        <f t="shared" si="4"/>
        <v>3.749999999999999E-4</v>
      </c>
      <c r="AI29" s="34">
        <f t="shared" si="4"/>
        <v>0</v>
      </c>
      <c r="AJ29" s="34">
        <f t="shared" si="4"/>
        <v>0</v>
      </c>
      <c r="AK29" s="34">
        <f t="shared" si="4"/>
        <v>0</v>
      </c>
      <c r="AL29" s="34">
        <f t="shared" si="4"/>
        <v>0</v>
      </c>
      <c r="AM29" s="34">
        <f t="shared" si="4"/>
        <v>3.749999999999999E-4</v>
      </c>
      <c r="AN29" s="34">
        <f t="shared" si="4"/>
        <v>0</v>
      </c>
      <c r="AO29" s="34">
        <f t="shared" si="4"/>
        <v>0</v>
      </c>
      <c r="AP29" s="34">
        <f t="shared" si="4"/>
        <v>0</v>
      </c>
      <c r="AQ29" s="34">
        <f t="shared" si="4"/>
        <v>0</v>
      </c>
      <c r="AR29" s="34">
        <f t="shared" si="4"/>
        <v>3.749999999999999E-4</v>
      </c>
      <c r="AS29" s="34">
        <f t="shared" si="4"/>
        <v>0</v>
      </c>
      <c r="AT29" s="34">
        <f t="shared" si="4"/>
        <v>0</v>
      </c>
      <c r="AU29" s="34">
        <f t="shared" si="4"/>
        <v>0</v>
      </c>
      <c r="AV29" s="34">
        <f t="shared" si="4"/>
        <v>0</v>
      </c>
      <c r="AW29" s="34">
        <f t="shared" si="4"/>
        <v>3.749999999999999E-4</v>
      </c>
      <c r="AX29" s="34"/>
      <c r="AY29" s="34"/>
      <c r="AZ29" s="34"/>
      <c r="BA29" s="34"/>
      <c r="BB29" s="34"/>
      <c r="BC29" s="34"/>
      <c r="BD29" s="34"/>
    </row>
    <row r="30" spans="1:56" ht="16.5" hidden="1" customHeight="1" outlineLevel="1" x14ac:dyDescent="0.35">
      <c r="A30" s="115"/>
      <c r="B30" s="9" t="s">
        <v>1</v>
      </c>
      <c r="C30" s="11" t="s">
        <v>53</v>
      </c>
      <c r="D30" s="9" t="s">
        <v>40</v>
      </c>
      <c r="F30" s="34">
        <f>$E$28/'Fixed data'!$C$7</f>
        <v>-0.10832777777777779</v>
      </c>
      <c r="G30" s="34">
        <f>$E$28/'Fixed data'!$C$7</f>
        <v>-0.10832777777777779</v>
      </c>
      <c r="H30" s="34">
        <f>$E$28/'Fixed data'!$C$7</f>
        <v>-0.10832777777777779</v>
      </c>
      <c r="I30" s="34">
        <f>$E$28/'Fixed data'!$C$7</f>
        <v>-0.10832777777777779</v>
      </c>
      <c r="J30" s="34">
        <f>$E$28/'Fixed data'!$C$7</f>
        <v>-0.10832777777777779</v>
      </c>
      <c r="K30" s="34">
        <f>$E$28/'Fixed data'!$C$7</f>
        <v>-0.10832777777777779</v>
      </c>
      <c r="L30" s="34">
        <f>$E$28/'Fixed data'!$C$7</f>
        <v>-0.10832777777777779</v>
      </c>
      <c r="M30" s="34">
        <f>$E$28/'Fixed data'!$C$7</f>
        <v>-0.10832777777777779</v>
      </c>
      <c r="N30" s="34">
        <f>$E$28/'Fixed data'!$C$7</f>
        <v>-0.10832777777777779</v>
      </c>
      <c r="O30" s="34">
        <f>$E$28/'Fixed data'!$C$7</f>
        <v>-0.10832777777777779</v>
      </c>
      <c r="P30" s="34">
        <f>$E$28/'Fixed data'!$C$7</f>
        <v>-0.10832777777777779</v>
      </c>
      <c r="Q30" s="34">
        <f>$E$28/'Fixed data'!$C$7</f>
        <v>-0.10832777777777779</v>
      </c>
      <c r="R30" s="34">
        <f>$E$28/'Fixed data'!$C$7</f>
        <v>-0.10832777777777779</v>
      </c>
      <c r="S30" s="34">
        <f>$E$28/'Fixed data'!$C$7</f>
        <v>-0.10832777777777779</v>
      </c>
      <c r="T30" s="34">
        <f>$E$28/'Fixed data'!$C$7</f>
        <v>-0.10832777777777779</v>
      </c>
      <c r="U30" s="34">
        <f>$E$28/'Fixed data'!$C$7</f>
        <v>-0.10832777777777779</v>
      </c>
      <c r="V30" s="34">
        <f>$E$28/'Fixed data'!$C$7</f>
        <v>-0.10832777777777779</v>
      </c>
      <c r="W30" s="34">
        <f>$E$28/'Fixed data'!$C$7</f>
        <v>-0.10832777777777779</v>
      </c>
      <c r="X30" s="34">
        <f>$E$28/'Fixed data'!$C$7</f>
        <v>-0.10832777777777779</v>
      </c>
      <c r="Y30" s="34">
        <f>$E$28/'Fixed data'!$C$7</f>
        <v>-0.10832777777777779</v>
      </c>
      <c r="Z30" s="34">
        <f>$E$28/'Fixed data'!$C$7</f>
        <v>-0.10832777777777779</v>
      </c>
      <c r="AA30" s="34">
        <f>$E$28/'Fixed data'!$C$7</f>
        <v>-0.10832777777777779</v>
      </c>
      <c r="AB30" s="34">
        <f>$E$28/'Fixed data'!$C$7</f>
        <v>-0.10832777777777779</v>
      </c>
      <c r="AC30" s="34">
        <f>$E$28/'Fixed data'!$C$7</f>
        <v>-0.10832777777777779</v>
      </c>
      <c r="AD30" s="34">
        <f>$E$28/'Fixed data'!$C$7</f>
        <v>-0.10832777777777779</v>
      </c>
      <c r="AE30" s="34">
        <f>$E$28/'Fixed data'!$C$7</f>
        <v>-0.10832777777777779</v>
      </c>
      <c r="AF30" s="34">
        <f>$E$28/'Fixed data'!$C$7</f>
        <v>-0.10832777777777779</v>
      </c>
      <c r="AG30" s="34">
        <f>$E$28/'Fixed data'!$C$7</f>
        <v>-0.10832777777777779</v>
      </c>
      <c r="AH30" s="34">
        <f>$E$28/'Fixed data'!$C$7</f>
        <v>-0.10832777777777779</v>
      </c>
      <c r="AI30" s="34">
        <f>$E$28/'Fixed data'!$C$7</f>
        <v>-0.10832777777777779</v>
      </c>
      <c r="AJ30" s="34">
        <f>$E$28/'Fixed data'!$C$7</f>
        <v>-0.10832777777777779</v>
      </c>
      <c r="AK30" s="34">
        <f>$E$28/'Fixed data'!$C$7</f>
        <v>-0.10832777777777779</v>
      </c>
      <c r="AL30" s="34">
        <f>$E$28/'Fixed data'!$C$7</f>
        <v>-0.10832777777777779</v>
      </c>
      <c r="AM30" s="34">
        <f>$E$28/'Fixed data'!$C$7</f>
        <v>-0.10832777777777779</v>
      </c>
      <c r="AN30" s="34">
        <f>$E$28/'Fixed data'!$C$7</f>
        <v>-0.10832777777777779</v>
      </c>
      <c r="AO30" s="34">
        <f>$E$28/'Fixed data'!$C$7</f>
        <v>-0.10832777777777779</v>
      </c>
      <c r="AP30" s="34">
        <f>$E$28/'Fixed data'!$C$7</f>
        <v>-0.10832777777777779</v>
      </c>
      <c r="AQ30" s="34">
        <f>$E$28/'Fixed data'!$C$7</f>
        <v>-0.10832777777777779</v>
      </c>
      <c r="AR30" s="34">
        <f>$E$28/'Fixed data'!$C$7</f>
        <v>-0.10832777777777779</v>
      </c>
      <c r="AS30" s="34">
        <f>$E$28/'Fixed data'!$C$7</f>
        <v>-0.10832777777777779</v>
      </c>
      <c r="AT30" s="34">
        <f>$E$28/'Fixed data'!$C$7</f>
        <v>-0.10832777777777779</v>
      </c>
      <c r="AU30" s="34">
        <f>$E$28/'Fixed data'!$C$7</f>
        <v>-0.10832777777777779</v>
      </c>
      <c r="AV30" s="34">
        <f>$E$28/'Fixed data'!$C$7</f>
        <v>-0.10832777777777779</v>
      </c>
      <c r="AW30" s="34">
        <f>$E$28/'Fixed data'!$C$7</f>
        <v>-0.10832777777777779</v>
      </c>
      <c r="AX30" s="34">
        <f>$E$28/'Fixed data'!$C$7</f>
        <v>-0.10832777777777779</v>
      </c>
      <c r="AY30" s="34"/>
      <c r="AZ30" s="34"/>
      <c r="BA30" s="34"/>
      <c r="BB30" s="34"/>
      <c r="BC30" s="34"/>
      <c r="BD30" s="34"/>
    </row>
    <row r="31" spans="1:56" ht="16.5" hidden="1" customHeight="1" outlineLevel="1" x14ac:dyDescent="0.35">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5"/>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5"/>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5"/>
      <c r="B34" s="9" t="s">
        <v>5</v>
      </c>
      <c r="C34" s="11" t="s">
        <v>57</v>
      </c>
      <c r="D34" s="9" t="s">
        <v>40</v>
      </c>
      <c r="F34" s="34"/>
      <c r="G34" s="34"/>
      <c r="H34" s="34"/>
      <c r="I34" s="34"/>
      <c r="J34" s="34">
        <f>$I$28/'Fixed data'!$C$7</f>
        <v>4.7222222222222228E-5</v>
      </c>
      <c r="K34" s="34">
        <f>$I$28/'Fixed data'!$C$7</f>
        <v>4.7222222222222228E-5</v>
      </c>
      <c r="L34" s="34">
        <f>$I$28/'Fixed data'!$C$7</f>
        <v>4.7222222222222228E-5</v>
      </c>
      <c r="M34" s="34">
        <f>$I$28/'Fixed data'!$C$7</f>
        <v>4.7222222222222228E-5</v>
      </c>
      <c r="N34" s="34">
        <f>$I$28/'Fixed data'!$C$7</f>
        <v>4.7222222222222228E-5</v>
      </c>
      <c r="O34" s="34">
        <f>$I$28/'Fixed data'!$C$7</f>
        <v>4.7222222222222228E-5</v>
      </c>
      <c r="P34" s="34">
        <f>$I$28/'Fixed data'!$C$7</f>
        <v>4.7222222222222228E-5</v>
      </c>
      <c r="Q34" s="34">
        <f>$I$28/'Fixed data'!$C$7</f>
        <v>4.7222222222222228E-5</v>
      </c>
      <c r="R34" s="34">
        <f>$I$28/'Fixed data'!$C$7</f>
        <v>4.7222222222222228E-5</v>
      </c>
      <c r="S34" s="34">
        <f>$I$28/'Fixed data'!$C$7</f>
        <v>4.7222222222222228E-5</v>
      </c>
      <c r="T34" s="34">
        <f>$I$28/'Fixed data'!$C$7</f>
        <v>4.7222222222222228E-5</v>
      </c>
      <c r="U34" s="34">
        <f>$I$28/'Fixed data'!$C$7</f>
        <v>4.7222222222222228E-5</v>
      </c>
      <c r="V34" s="34">
        <f>$I$28/'Fixed data'!$C$7</f>
        <v>4.7222222222222228E-5</v>
      </c>
      <c r="W34" s="34">
        <f>$I$28/'Fixed data'!$C$7</f>
        <v>4.7222222222222228E-5</v>
      </c>
      <c r="X34" s="34">
        <f>$I$28/'Fixed data'!$C$7</f>
        <v>4.7222222222222228E-5</v>
      </c>
      <c r="Y34" s="34">
        <f>$I$28/'Fixed data'!$C$7</f>
        <v>4.7222222222222228E-5</v>
      </c>
      <c r="Z34" s="34">
        <f>$I$28/'Fixed data'!$C$7</f>
        <v>4.7222222222222228E-5</v>
      </c>
      <c r="AA34" s="34">
        <f>$I$28/'Fixed data'!$C$7</f>
        <v>4.7222222222222228E-5</v>
      </c>
      <c r="AB34" s="34">
        <f>$I$28/'Fixed data'!$C$7</f>
        <v>4.7222222222222228E-5</v>
      </c>
      <c r="AC34" s="34">
        <f>$I$28/'Fixed data'!$C$7</f>
        <v>4.7222222222222228E-5</v>
      </c>
      <c r="AD34" s="34">
        <f>$I$28/'Fixed data'!$C$7</f>
        <v>4.7222222222222228E-5</v>
      </c>
      <c r="AE34" s="34">
        <f>$I$28/'Fixed data'!$C$7</f>
        <v>4.7222222222222228E-5</v>
      </c>
      <c r="AF34" s="34">
        <f>$I$28/'Fixed data'!$C$7</f>
        <v>4.7222222222222228E-5</v>
      </c>
      <c r="AG34" s="34">
        <f>$I$28/'Fixed data'!$C$7</f>
        <v>4.7222222222222228E-5</v>
      </c>
      <c r="AH34" s="34">
        <f>$I$28/'Fixed data'!$C$7</f>
        <v>4.7222222222222228E-5</v>
      </c>
      <c r="AI34" s="34">
        <f>$I$28/'Fixed data'!$C$7</f>
        <v>4.7222222222222228E-5</v>
      </c>
      <c r="AJ34" s="34">
        <f>$I$28/'Fixed data'!$C$7</f>
        <v>4.7222222222222228E-5</v>
      </c>
      <c r="AK34" s="34">
        <f>$I$28/'Fixed data'!$C$7</f>
        <v>4.7222222222222228E-5</v>
      </c>
      <c r="AL34" s="34">
        <f>$I$28/'Fixed data'!$C$7</f>
        <v>4.7222222222222228E-5</v>
      </c>
      <c r="AM34" s="34">
        <f>$I$28/'Fixed data'!$C$7</f>
        <v>4.7222222222222228E-5</v>
      </c>
      <c r="AN34" s="34">
        <f>$I$28/'Fixed data'!$C$7</f>
        <v>4.7222222222222228E-5</v>
      </c>
      <c r="AO34" s="34">
        <f>$I$28/'Fixed data'!$C$7</f>
        <v>4.7222222222222228E-5</v>
      </c>
      <c r="AP34" s="34">
        <f>$I$28/'Fixed data'!$C$7</f>
        <v>4.7222222222222228E-5</v>
      </c>
      <c r="AQ34" s="34">
        <f>$I$28/'Fixed data'!$C$7</f>
        <v>4.7222222222222228E-5</v>
      </c>
      <c r="AR34" s="34">
        <f>$I$28/'Fixed data'!$C$7</f>
        <v>4.7222222222222228E-5</v>
      </c>
      <c r="AS34" s="34">
        <f>$I$28/'Fixed data'!$C$7</f>
        <v>4.7222222222222228E-5</v>
      </c>
      <c r="AT34" s="34">
        <f>$I$28/'Fixed data'!$C$7</f>
        <v>4.7222222222222228E-5</v>
      </c>
      <c r="AU34" s="34">
        <f>$I$28/'Fixed data'!$C$7</f>
        <v>4.7222222222222228E-5</v>
      </c>
      <c r="AV34" s="34">
        <f>$I$28/'Fixed data'!$C$7</f>
        <v>4.7222222222222228E-5</v>
      </c>
      <c r="AW34" s="34">
        <f>$I$28/'Fixed data'!$C$7</f>
        <v>4.7222222222222228E-5</v>
      </c>
      <c r="AX34" s="34">
        <f>$I$28/'Fixed data'!$C$7</f>
        <v>4.7222222222222228E-5</v>
      </c>
      <c r="AY34" s="34">
        <f>$I$28/'Fixed data'!$C$7</f>
        <v>4.7222222222222228E-5</v>
      </c>
      <c r="AZ34" s="34">
        <f>$I$28/'Fixed data'!$C$7</f>
        <v>4.7222222222222228E-5</v>
      </c>
      <c r="BA34" s="34">
        <f>$I$28/'Fixed data'!$C$7</f>
        <v>4.7222222222222228E-5</v>
      </c>
      <c r="BB34" s="34">
        <f>$I$28/'Fixed data'!$C$7</f>
        <v>4.7222222222222228E-5</v>
      </c>
      <c r="BC34" s="34"/>
      <c r="BD34" s="34"/>
    </row>
    <row r="35" spans="1:57" ht="16.5" hidden="1" customHeight="1" outlineLevel="1" x14ac:dyDescent="0.35">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4.7222222222222228E-5</v>
      </c>
      <c r="P39" s="34">
        <f>$N$28/'Fixed data'!$C$7</f>
        <v>4.7222222222222228E-5</v>
      </c>
      <c r="Q39" s="34">
        <f>$N$28/'Fixed data'!$C$7</f>
        <v>4.7222222222222228E-5</v>
      </c>
      <c r="R39" s="34">
        <f>$N$28/'Fixed data'!$C$7</f>
        <v>4.7222222222222228E-5</v>
      </c>
      <c r="S39" s="34">
        <f>$N$28/'Fixed data'!$C$7</f>
        <v>4.7222222222222228E-5</v>
      </c>
      <c r="T39" s="34">
        <f>$N$28/'Fixed data'!$C$7</f>
        <v>4.7222222222222228E-5</v>
      </c>
      <c r="U39" s="34">
        <f>$N$28/'Fixed data'!$C$7</f>
        <v>4.7222222222222228E-5</v>
      </c>
      <c r="V39" s="34">
        <f>$N$28/'Fixed data'!$C$7</f>
        <v>4.7222222222222228E-5</v>
      </c>
      <c r="W39" s="34">
        <f>$N$28/'Fixed data'!$C$7</f>
        <v>4.7222222222222228E-5</v>
      </c>
      <c r="X39" s="34">
        <f>$N$28/'Fixed data'!$C$7</f>
        <v>4.7222222222222228E-5</v>
      </c>
      <c r="Y39" s="34">
        <f>$N$28/'Fixed data'!$C$7</f>
        <v>4.7222222222222228E-5</v>
      </c>
      <c r="Z39" s="34">
        <f>$N$28/'Fixed data'!$C$7</f>
        <v>4.7222222222222228E-5</v>
      </c>
      <c r="AA39" s="34">
        <f>$N$28/'Fixed data'!$C$7</f>
        <v>4.7222222222222228E-5</v>
      </c>
      <c r="AB39" s="34">
        <f>$N$28/'Fixed data'!$C$7</f>
        <v>4.7222222222222228E-5</v>
      </c>
      <c r="AC39" s="34">
        <f>$N$28/'Fixed data'!$C$7</f>
        <v>4.7222222222222228E-5</v>
      </c>
      <c r="AD39" s="34">
        <f>$N$28/'Fixed data'!$C$7</f>
        <v>4.7222222222222228E-5</v>
      </c>
      <c r="AE39" s="34">
        <f>$N$28/'Fixed data'!$C$7</f>
        <v>4.7222222222222228E-5</v>
      </c>
      <c r="AF39" s="34">
        <f>$N$28/'Fixed data'!$C$7</f>
        <v>4.7222222222222228E-5</v>
      </c>
      <c r="AG39" s="34">
        <f>$N$28/'Fixed data'!$C$7</f>
        <v>4.7222222222222228E-5</v>
      </c>
      <c r="AH39" s="34">
        <f>$N$28/'Fixed data'!$C$7</f>
        <v>4.7222222222222228E-5</v>
      </c>
      <c r="AI39" s="34">
        <f>$N$28/'Fixed data'!$C$7</f>
        <v>4.7222222222222228E-5</v>
      </c>
      <c r="AJ39" s="34">
        <f>$N$28/'Fixed data'!$C$7</f>
        <v>4.7222222222222228E-5</v>
      </c>
      <c r="AK39" s="34">
        <f>$N$28/'Fixed data'!$C$7</f>
        <v>4.7222222222222228E-5</v>
      </c>
      <c r="AL39" s="34">
        <f>$N$28/'Fixed data'!$C$7</f>
        <v>4.7222222222222228E-5</v>
      </c>
      <c r="AM39" s="34">
        <f>$N$28/'Fixed data'!$C$7</f>
        <v>4.7222222222222228E-5</v>
      </c>
      <c r="AN39" s="34">
        <f>$N$28/'Fixed data'!$C$7</f>
        <v>4.7222222222222228E-5</v>
      </c>
      <c r="AO39" s="34">
        <f>$N$28/'Fixed data'!$C$7</f>
        <v>4.7222222222222228E-5</v>
      </c>
      <c r="AP39" s="34">
        <f>$N$28/'Fixed data'!$C$7</f>
        <v>4.7222222222222228E-5</v>
      </c>
      <c r="AQ39" s="34">
        <f>$N$28/'Fixed data'!$C$7</f>
        <v>4.7222222222222228E-5</v>
      </c>
      <c r="AR39" s="34">
        <f>$N$28/'Fixed data'!$C$7</f>
        <v>4.7222222222222228E-5</v>
      </c>
      <c r="AS39" s="34">
        <f>$N$28/'Fixed data'!$C$7</f>
        <v>4.7222222222222228E-5</v>
      </c>
      <c r="AT39" s="34">
        <f>$N$28/'Fixed data'!$C$7</f>
        <v>4.7222222222222228E-5</v>
      </c>
      <c r="AU39" s="34">
        <f>$N$28/'Fixed data'!$C$7</f>
        <v>4.7222222222222228E-5</v>
      </c>
      <c r="AV39" s="34">
        <f>$N$28/'Fixed data'!$C$7</f>
        <v>4.7222222222222228E-5</v>
      </c>
      <c r="AW39" s="34">
        <f>$N$28/'Fixed data'!$C$7</f>
        <v>4.7222222222222228E-5</v>
      </c>
      <c r="AX39" s="34">
        <f>$N$28/'Fixed data'!$C$7</f>
        <v>4.7222222222222228E-5</v>
      </c>
      <c r="AY39" s="34">
        <f>$N$28/'Fixed data'!$C$7</f>
        <v>4.7222222222222228E-5</v>
      </c>
      <c r="AZ39" s="34">
        <f>$N$28/'Fixed data'!$C$7</f>
        <v>4.7222222222222228E-5</v>
      </c>
      <c r="BA39" s="34">
        <f>$N$28/'Fixed data'!$C$7</f>
        <v>4.7222222222222228E-5</v>
      </c>
      <c r="BB39" s="34">
        <f>$N$28/'Fixed data'!$C$7</f>
        <v>4.7222222222222228E-5</v>
      </c>
      <c r="BC39" s="34">
        <f>$N$28/'Fixed data'!$C$7</f>
        <v>4.7222222222222228E-5</v>
      </c>
      <c r="BD39" s="34">
        <f>$N$28/'Fixed data'!$C$7</f>
        <v>4.7222222222222228E-5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4.7222222222222228E-5</v>
      </c>
      <c r="U44" s="34">
        <f>$S$28/'Fixed data'!$C$7</f>
        <v>4.7222222222222228E-5</v>
      </c>
      <c r="V44" s="34">
        <f>$S$28/'Fixed data'!$C$7</f>
        <v>4.7222222222222228E-5</v>
      </c>
      <c r="W44" s="34">
        <f>$S$28/'Fixed data'!$C$7</f>
        <v>4.7222222222222228E-5</v>
      </c>
      <c r="X44" s="34">
        <f>$S$28/'Fixed data'!$C$7</f>
        <v>4.7222222222222228E-5</v>
      </c>
      <c r="Y44" s="34">
        <f>$S$28/'Fixed data'!$C$7</f>
        <v>4.7222222222222228E-5</v>
      </c>
      <c r="Z44" s="34">
        <f>$S$28/'Fixed data'!$C$7</f>
        <v>4.7222222222222228E-5</v>
      </c>
      <c r="AA44" s="34">
        <f>$S$28/'Fixed data'!$C$7</f>
        <v>4.7222222222222228E-5</v>
      </c>
      <c r="AB44" s="34">
        <f>$S$28/'Fixed data'!$C$7</f>
        <v>4.7222222222222228E-5</v>
      </c>
      <c r="AC44" s="34">
        <f>$S$28/'Fixed data'!$C$7</f>
        <v>4.7222222222222228E-5</v>
      </c>
      <c r="AD44" s="34">
        <f>$S$28/'Fixed data'!$C$7</f>
        <v>4.7222222222222228E-5</v>
      </c>
      <c r="AE44" s="34">
        <f>$S$28/'Fixed data'!$C$7</f>
        <v>4.7222222222222228E-5</v>
      </c>
      <c r="AF44" s="34">
        <f>$S$28/'Fixed data'!$C$7</f>
        <v>4.7222222222222228E-5</v>
      </c>
      <c r="AG44" s="34">
        <f>$S$28/'Fixed data'!$C$7</f>
        <v>4.7222222222222228E-5</v>
      </c>
      <c r="AH44" s="34">
        <f>$S$28/'Fixed data'!$C$7</f>
        <v>4.7222222222222228E-5</v>
      </c>
      <c r="AI44" s="34">
        <f>$S$28/'Fixed data'!$C$7</f>
        <v>4.7222222222222228E-5</v>
      </c>
      <c r="AJ44" s="34">
        <f>$S$28/'Fixed data'!$C$7</f>
        <v>4.7222222222222228E-5</v>
      </c>
      <c r="AK44" s="34">
        <f>$S$28/'Fixed data'!$C$7</f>
        <v>4.7222222222222228E-5</v>
      </c>
      <c r="AL44" s="34">
        <f>$S$28/'Fixed data'!$C$7</f>
        <v>4.7222222222222228E-5</v>
      </c>
      <c r="AM44" s="34">
        <f>$S$28/'Fixed data'!$C$7</f>
        <v>4.7222222222222228E-5</v>
      </c>
      <c r="AN44" s="34">
        <f>$S$28/'Fixed data'!$C$7</f>
        <v>4.7222222222222228E-5</v>
      </c>
      <c r="AO44" s="34">
        <f>$S$28/'Fixed data'!$C$7</f>
        <v>4.7222222222222228E-5</v>
      </c>
      <c r="AP44" s="34">
        <f>$S$28/'Fixed data'!$C$7</f>
        <v>4.7222222222222228E-5</v>
      </c>
      <c r="AQ44" s="34">
        <f>$S$28/'Fixed data'!$C$7</f>
        <v>4.7222222222222228E-5</v>
      </c>
      <c r="AR44" s="34">
        <f>$S$28/'Fixed data'!$C$7</f>
        <v>4.7222222222222228E-5</v>
      </c>
      <c r="AS44" s="34">
        <f>$S$28/'Fixed data'!$C$7</f>
        <v>4.7222222222222228E-5</v>
      </c>
      <c r="AT44" s="34">
        <f>$S$28/'Fixed data'!$C$7</f>
        <v>4.7222222222222228E-5</v>
      </c>
      <c r="AU44" s="34">
        <f>$S$28/'Fixed data'!$C$7</f>
        <v>4.7222222222222228E-5</v>
      </c>
      <c r="AV44" s="34">
        <f>$S$28/'Fixed data'!$C$7</f>
        <v>4.7222222222222228E-5</v>
      </c>
      <c r="AW44" s="34">
        <f>$S$28/'Fixed data'!$C$7</f>
        <v>4.7222222222222228E-5</v>
      </c>
      <c r="AX44" s="34">
        <f>$S$28/'Fixed data'!$C$7</f>
        <v>4.7222222222222228E-5</v>
      </c>
      <c r="AY44" s="34">
        <f>$S$28/'Fixed data'!$C$7</f>
        <v>4.7222222222222228E-5</v>
      </c>
      <c r="AZ44" s="34">
        <f>$S$28/'Fixed data'!$C$7</f>
        <v>4.7222222222222228E-5</v>
      </c>
      <c r="BA44" s="34">
        <f>$S$28/'Fixed data'!$C$7</f>
        <v>4.7222222222222228E-5</v>
      </c>
      <c r="BB44" s="34">
        <f>$S$28/'Fixed data'!$C$7</f>
        <v>4.7222222222222228E-5</v>
      </c>
      <c r="BC44" s="34">
        <f>$S$28/'Fixed data'!$C$7</f>
        <v>4.7222222222222228E-5</v>
      </c>
      <c r="BD44" s="34">
        <f>$S$28/'Fixed data'!$C$7</f>
        <v>4.7222222222222228E-5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4.7222222222222228E-5</v>
      </c>
      <c r="Z49" s="34">
        <f>$X$28/'Fixed data'!$C$7</f>
        <v>4.7222222222222228E-5</v>
      </c>
      <c r="AA49" s="34">
        <f>$X$28/'Fixed data'!$C$7</f>
        <v>4.7222222222222228E-5</v>
      </c>
      <c r="AB49" s="34">
        <f>$X$28/'Fixed data'!$C$7</f>
        <v>4.7222222222222228E-5</v>
      </c>
      <c r="AC49" s="34">
        <f>$X$28/'Fixed data'!$C$7</f>
        <v>4.7222222222222228E-5</v>
      </c>
      <c r="AD49" s="34">
        <f>$X$28/'Fixed data'!$C$7</f>
        <v>4.7222222222222228E-5</v>
      </c>
      <c r="AE49" s="34">
        <f>$X$28/'Fixed data'!$C$7</f>
        <v>4.7222222222222228E-5</v>
      </c>
      <c r="AF49" s="34">
        <f>$X$28/'Fixed data'!$C$7</f>
        <v>4.7222222222222228E-5</v>
      </c>
      <c r="AG49" s="34">
        <f>$X$28/'Fixed data'!$C$7</f>
        <v>4.7222222222222228E-5</v>
      </c>
      <c r="AH49" s="34">
        <f>$X$28/'Fixed data'!$C$7</f>
        <v>4.7222222222222228E-5</v>
      </c>
      <c r="AI49" s="34">
        <f>$X$28/'Fixed data'!$C$7</f>
        <v>4.7222222222222228E-5</v>
      </c>
      <c r="AJ49" s="34">
        <f>$X$28/'Fixed data'!$C$7</f>
        <v>4.7222222222222228E-5</v>
      </c>
      <c r="AK49" s="34">
        <f>$X$28/'Fixed data'!$C$7</f>
        <v>4.7222222222222228E-5</v>
      </c>
      <c r="AL49" s="34">
        <f>$X$28/'Fixed data'!$C$7</f>
        <v>4.7222222222222228E-5</v>
      </c>
      <c r="AM49" s="34">
        <f>$X$28/'Fixed data'!$C$7</f>
        <v>4.7222222222222228E-5</v>
      </c>
      <c r="AN49" s="34">
        <f>$X$28/'Fixed data'!$C$7</f>
        <v>4.7222222222222228E-5</v>
      </c>
      <c r="AO49" s="34">
        <f>$X$28/'Fixed data'!$C$7</f>
        <v>4.7222222222222228E-5</v>
      </c>
      <c r="AP49" s="34">
        <f>$X$28/'Fixed data'!$C$7</f>
        <v>4.7222222222222228E-5</v>
      </c>
      <c r="AQ49" s="34">
        <f>$X$28/'Fixed data'!$C$7</f>
        <v>4.7222222222222228E-5</v>
      </c>
      <c r="AR49" s="34">
        <f>$X$28/'Fixed data'!$C$7</f>
        <v>4.7222222222222228E-5</v>
      </c>
      <c r="AS49" s="34">
        <f>$X$28/'Fixed data'!$C$7</f>
        <v>4.7222222222222228E-5</v>
      </c>
      <c r="AT49" s="34">
        <f>$X$28/'Fixed data'!$C$7</f>
        <v>4.7222222222222228E-5</v>
      </c>
      <c r="AU49" s="34">
        <f>$X$28/'Fixed data'!$C$7</f>
        <v>4.7222222222222228E-5</v>
      </c>
      <c r="AV49" s="34">
        <f>$X$28/'Fixed data'!$C$7</f>
        <v>4.7222222222222228E-5</v>
      </c>
      <c r="AW49" s="34">
        <f>$X$28/'Fixed data'!$C$7</f>
        <v>4.7222222222222228E-5</v>
      </c>
      <c r="AX49" s="34">
        <f>$X$28/'Fixed data'!$C$7</f>
        <v>4.7222222222222228E-5</v>
      </c>
      <c r="AY49" s="34">
        <f>$X$28/'Fixed data'!$C$7</f>
        <v>4.7222222222222228E-5</v>
      </c>
      <c r="AZ49" s="34">
        <f>$X$28/'Fixed data'!$C$7</f>
        <v>4.7222222222222228E-5</v>
      </c>
      <c r="BA49" s="34">
        <f>$X$28/'Fixed data'!$C$7</f>
        <v>4.7222222222222228E-5</v>
      </c>
      <c r="BB49" s="34">
        <f>$X$28/'Fixed data'!$C$7</f>
        <v>4.7222222222222228E-5</v>
      </c>
      <c r="BC49" s="34">
        <f>$X$28/'Fixed data'!$C$7</f>
        <v>4.7222222222222228E-5</v>
      </c>
      <c r="BD49" s="34">
        <f>$X$28/'Fixed data'!$C$7</f>
        <v>4.7222222222222228E-5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4.7222222222222228E-5</v>
      </c>
      <c r="AE54" s="34">
        <f>$AC$28/'Fixed data'!$C$7</f>
        <v>4.7222222222222228E-5</v>
      </c>
      <c r="AF54" s="34">
        <f>$AC$28/'Fixed data'!$C$7</f>
        <v>4.7222222222222228E-5</v>
      </c>
      <c r="AG54" s="34">
        <f>$AC$28/'Fixed data'!$C$7</f>
        <v>4.7222222222222228E-5</v>
      </c>
      <c r="AH54" s="34">
        <f>$AC$28/'Fixed data'!$C$7</f>
        <v>4.7222222222222228E-5</v>
      </c>
      <c r="AI54" s="34">
        <f>$AC$28/'Fixed data'!$C$7</f>
        <v>4.7222222222222228E-5</v>
      </c>
      <c r="AJ54" s="34">
        <f>$AC$28/'Fixed data'!$C$7</f>
        <v>4.7222222222222228E-5</v>
      </c>
      <c r="AK54" s="34">
        <f>$AC$28/'Fixed data'!$C$7</f>
        <v>4.7222222222222228E-5</v>
      </c>
      <c r="AL54" s="34">
        <f>$AC$28/'Fixed data'!$C$7</f>
        <v>4.7222222222222228E-5</v>
      </c>
      <c r="AM54" s="34">
        <f>$AC$28/'Fixed data'!$C$7</f>
        <v>4.7222222222222228E-5</v>
      </c>
      <c r="AN54" s="34">
        <f>$AC$28/'Fixed data'!$C$7</f>
        <v>4.7222222222222228E-5</v>
      </c>
      <c r="AO54" s="34">
        <f>$AC$28/'Fixed data'!$C$7</f>
        <v>4.7222222222222228E-5</v>
      </c>
      <c r="AP54" s="34">
        <f>$AC$28/'Fixed data'!$C$7</f>
        <v>4.7222222222222228E-5</v>
      </c>
      <c r="AQ54" s="34">
        <f>$AC$28/'Fixed data'!$C$7</f>
        <v>4.7222222222222228E-5</v>
      </c>
      <c r="AR54" s="34">
        <f>$AC$28/'Fixed data'!$C$7</f>
        <v>4.7222222222222228E-5</v>
      </c>
      <c r="AS54" s="34">
        <f>$AC$28/'Fixed data'!$C$7</f>
        <v>4.7222222222222228E-5</v>
      </c>
      <c r="AT54" s="34">
        <f>$AC$28/'Fixed data'!$C$7</f>
        <v>4.7222222222222228E-5</v>
      </c>
      <c r="AU54" s="34">
        <f>$AC$28/'Fixed data'!$C$7</f>
        <v>4.7222222222222228E-5</v>
      </c>
      <c r="AV54" s="34">
        <f>$AC$28/'Fixed data'!$C$7</f>
        <v>4.7222222222222228E-5</v>
      </c>
      <c r="AW54" s="34">
        <f>$AC$28/'Fixed data'!$C$7</f>
        <v>4.7222222222222228E-5</v>
      </c>
      <c r="AX54" s="34">
        <f>$AC$28/'Fixed data'!$C$7</f>
        <v>4.7222222222222228E-5</v>
      </c>
      <c r="AY54" s="34">
        <f>$AC$28/'Fixed data'!$C$7</f>
        <v>4.7222222222222228E-5</v>
      </c>
      <c r="AZ54" s="34">
        <f>$AC$28/'Fixed data'!$C$7</f>
        <v>4.7222222222222228E-5</v>
      </c>
      <c r="BA54" s="34">
        <f>$AC$28/'Fixed data'!$C$7</f>
        <v>4.7222222222222228E-5</v>
      </c>
      <c r="BB54" s="34">
        <f>$AC$28/'Fixed data'!$C$7</f>
        <v>4.7222222222222228E-5</v>
      </c>
      <c r="BC54" s="34">
        <f>$AC$28/'Fixed data'!$C$7</f>
        <v>4.7222222222222228E-5</v>
      </c>
      <c r="BD54" s="34">
        <f>$AC$28/'Fixed data'!$C$7</f>
        <v>4.7222222222222228E-5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4.7222222222222228E-5</v>
      </c>
      <c r="AJ59" s="34">
        <f>$AH$28/'Fixed data'!$C$7</f>
        <v>4.7222222222222228E-5</v>
      </c>
      <c r="AK59" s="34">
        <f>$AH$28/'Fixed data'!$C$7</f>
        <v>4.7222222222222228E-5</v>
      </c>
      <c r="AL59" s="34">
        <f>$AH$28/'Fixed data'!$C$7</f>
        <v>4.7222222222222228E-5</v>
      </c>
      <c r="AM59" s="34">
        <f>$AH$28/'Fixed data'!$C$7</f>
        <v>4.7222222222222228E-5</v>
      </c>
      <c r="AN59" s="34">
        <f>$AH$28/'Fixed data'!$C$7</f>
        <v>4.7222222222222228E-5</v>
      </c>
      <c r="AO59" s="34">
        <f>$AH$28/'Fixed data'!$C$7</f>
        <v>4.7222222222222228E-5</v>
      </c>
      <c r="AP59" s="34">
        <f>$AH$28/'Fixed data'!$C$7</f>
        <v>4.7222222222222228E-5</v>
      </c>
      <c r="AQ59" s="34">
        <f>$AH$28/'Fixed data'!$C$7</f>
        <v>4.7222222222222228E-5</v>
      </c>
      <c r="AR59" s="34">
        <f>$AH$28/'Fixed data'!$C$7</f>
        <v>4.7222222222222228E-5</v>
      </c>
      <c r="AS59" s="34">
        <f>$AH$28/'Fixed data'!$C$7</f>
        <v>4.7222222222222228E-5</v>
      </c>
      <c r="AT59" s="34">
        <f>$AH$28/'Fixed data'!$C$7</f>
        <v>4.7222222222222228E-5</v>
      </c>
      <c r="AU59" s="34">
        <f>$AH$28/'Fixed data'!$C$7</f>
        <v>4.7222222222222228E-5</v>
      </c>
      <c r="AV59" s="34">
        <f>$AH$28/'Fixed data'!$C$7</f>
        <v>4.7222222222222228E-5</v>
      </c>
      <c r="AW59" s="34">
        <f>$AH$28/'Fixed data'!$C$7</f>
        <v>4.7222222222222228E-5</v>
      </c>
      <c r="AX59" s="34">
        <f>$AH$28/'Fixed data'!$C$7</f>
        <v>4.7222222222222228E-5</v>
      </c>
      <c r="AY59" s="34">
        <f>$AH$28/'Fixed data'!$C$7</f>
        <v>4.7222222222222228E-5</v>
      </c>
      <c r="AZ59" s="34">
        <f>$AH$28/'Fixed data'!$C$7</f>
        <v>4.7222222222222228E-5</v>
      </c>
      <c r="BA59" s="34">
        <f>$AH$28/'Fixed data'!$C$7</f>
        <v>4.7222222222222228E-5</v>
      </c>
      <c r="BB59" s="34">
        <f>$AH$28/'Fixed data'!$C$7</f>
        <v>4.7222222222222228E-5</v>
      </c>
      <c r="BC59" s="34">
        <f>$AH$28/'Fixed data'!$C$7</f>
        <v>4.7222222222222228E-5</v>
      </c>
      <c r="BD59" s="34">
        <f>$AH$28/'Fixed data'!$C$7</f>
        <v>4.7222222222222228E-5</v>
      </c>
    </row>
    <row r="60" spans="1:56" ht="16.5" collapsed="1" x14ac:dyDescent="0.35">
      <c r="A60" s="115"/>
      <c r="B60" s="9" t="s">
        <v>7</v>
      </c>
      <c r="C60" s="9" t="s">
        <v>61</v>
      </c>
      <c r="D60" s="9" t="s">
        <v>40</v>
      </c>
      <c r="E60" s="34">
        <f>SUM(E30:E59)</f>
        <v>0</v>
      </c>
      <c r="F60" s="34">
        <f t="shared" ref="F60:BD60" si="5">SUM(F30:F59)</f>
        <v>-0.10832777777777779</v>
      </c>
      <c r="G60" s="34">
        <f t="shared" si="5"/>
        <v>-0.10832777777777779</v>
      </c>
      <c r="H60" s="34">
        <f t="shared" si="5"/>
        <v>-0.10832777777777779</v>
      </c>
      <c r="I60" s="34">
        <f t="shared" si="5"/>
        <v>-0.10832777777777779</v>
      </c>
      <c r="J60" s="34">
        <f t="shared" si="5"/>
        <v>-0.10828055555555556</v>
      </c>
      <c r="K60" s="34">
        <f t="shared" si="5"/>
        <v>-0.10828055555555556</v>
      </c>
      <c r="L60" s="34">
        <f t="shared" si="5"/>
        <v>-0.10828055555555556</v>
      </c>
      <c r="M60" s="34">
        <f t="shared" si="5"/>
        <v>-0.10828055555555556</v>
      </c>
      <c r="N60" s="34">
        <f t="shared" si="5"/>
        <v>-0.10828055555555556</v>
      </c>
      <c r="O60" s="34">
        <f t="shared" si="5"/>
        <v>-0.10823333333333333</v>
      </c>
      <c r="P60" s="34">
        <f t="shared" si="5"/>
        <v>-0.10823333333333333</v>
      </c>
      <c r="Q60" s="34">
        <f t="shared" si="5"/>
        <v>-0.10823333333333333</v>
      </c>
      <c r="R60" s="34">
        <f t="shared" si="5"/>
        <v>-0.10823333333333333</v>
      </c>
      <c r="S60" s="34">
        <f t="shared" si="5"/>
        <v>-0.10823333333333333</v>
      </c>
      <c r="T60" s="34">
        <f t="shared" si="5"/>
        <v>-0.10818611111111111</v>
      </c>
      <c r="U60" s="34">
        <f t="shared" si="5"/>
        <v>-0.10818611111111111</v>
      </c>
      <c r="V60" s="34">
        <f t="shared" si="5"/>
        <v>-0.10818611111111111</v>
      </c>
      <c r="W60" s="34">
        <f t="shared" si="5"/>
        <v>-0.10818611111111111</v>
      </c>
      <c r="X60" s="34">
        <f t="shared" si="5"/>
        <v>-0.10818611111111111</v>
      </c>
      <c r="Y60" s="34">
        <f t="shared" si="5"/>
        <v>-0.10813888888888888</v>
      </c>
      <c r="Z60" s="34">
        <f t="shared" si="5"/>
        <v>-0.10813888888888888</v>
      </c>
      <c r="AA60" s="34">
        <f t="shared" si="5"/>
        <v>-0.10813888888888888</v>
      </c>
      <c r="AB60" s="34">
        <f t="shared" si="5"/>
        <v>-0.10813888888888888</v>
      </c>
      <c r="AC60" s="34">
        <f t="shared" si="5"/>
        <v>-0.10813888888888888</v>
      </c>
      <c r="AD60" s="34">
        <f t="shared" si="5"/>
        <v>-0.10809166666666666</v>
      </c>
      <c r="AE60" s="34">
        <f t="shared" si="5"/>
        <v>-0.10809166666666666</v>
      </c>
      <c r="AF60" s="34">
        <f t="shared" si="5"/>
        <v>-0.10809166666666666</v>
      </c>
      <c r="AG60" s="34">
        <f t="shared" si="5"/>
        <v>-0.10809166666666666</v>
      </c>
      <c r="AH60" s="34">
        <f t="shared" si="5"/>
        <v>-0.10809166666666666</v>
      </c>
      <c r="AI60" s="34">
        <f t="shared" si="5"/>
        <v>-0.10804444444444443</v>
      </c>
      <c r="AJ60" s="34">
        <f t="shared" si="5"/>
        <v>-0.10804444444444443</v>
      </c>
      <c r="AK60" s="34">
        <f t="shared" si="5"/>
        <v>-0.10804444444444443</v>
      </c>
      <c r="AL60" s="34">
        <f t="shared" si="5"/>
        <v>-0.10804444444444443</v>
      </c>
      <c r="AM60" s="34">
        <f t="shared" si="5"/>
        <v>-0.10804444444444443</v>
      </c>
      <c r="AN60" s="34">
        <f t="shared" si="5"/>
        <v>-0.10804444444444443</v>
      </c>
      <c r="AO60" s="34">
        <f t="shared" si="5"/>
        <v>-0.10804444444444443</v>
      </c>
      <c r="AP60" s="34">
        <f t="shared" si="5"/>
        <v>-0.10804444444444443</v>
      </c>
      <c r="AQ60" s="34">
        <f t="shared" si="5"/>
        <v>-0.10804444444444443</v>
      </c>
      <c r="AR60" s="34">
        <f t="shared" si="5"/>
        <v>-0.10804444444444443</v>
      </c>
      <c r="AS60" s="34">
        <f t="shared" si="5"/>
        <v>-0.10804444444444443</v>
      </c>
      <c r="AT60" s="34">
        <f t="shared" si="5"/>
        <v>-0.10804444444444443</v>
      </c>
      <c r="AU60" s="34">
        <f t="shared" si="5"/>
        <v>-0.10804444444444443</v>
      </c>
      <c r="AV60" s="34">
        <f t="shared" si="5"/>
        <v>-0.10804444444444443</v>
      </c>
      <c r="AW60" s="34">
        <f t="shared" si="5"/>
        <v>-0.10804444444444443</v>
      </c>
      <c r="AX60" s="34">
        <f t="shared" si="5"/>
        <v>-0.10804444444444443</v>
      </c>
      <c r="AY60" s="34">
        <f t="shared" si="5"/>
        <v>2.8333333333333335E-4</v>
      </c>
      <c r="AZ60" s="34">
        <f t="shared" si="5"/>
        <v>2.8333333333333335E-4</v>
      </c>
      <c r="BA60" s="34">
        <f t="shared" si="5"/>
        <v>2.8333333333333335E-4</v>
      </c>
      <c r="BB60" s="34">
        <f t="shared" si="5"/>
        <v>2.8333333333333335E-4</v>
      </c>
      <c r="BC60" s="34">
        <f t="shared" si="5"/>
        <v>2.3611111111111115E-4</v>
      </c>
      <c r="BD60" s="34">
        <f t="shared" si="5"/>
        <v>2.3611111111111115E-4</v>
      </c>
    </row>
    <row r="61" spans="1:56" ht="17.25" hidden="1" customHeight="1" outlineLevel="1" x14ac:dyDescent="0.35">
      <c r="A61" s="115"/>
      <c r="B61" s="9" t="s">
        <v>35</v>
      </c>
      <c r="C61" s="9" t="s">
        <v>62</v>
      </c>
      <c r="D61" s="9" t="s">
        <v>40</v>
      </c>
      <c r="E61" s="34">
        <v>0</v>
      </c>
      <c r="F61" s="34">
        <f>E62</f>
        <v>-4.8747500000000006</v>
      </c>
      <c r="G61" s="34">
        <f t="shared" ref="G61:BD61" si="6">F62</f>
        <v>-4.7664222222222232</v>
      </c>
      <c r="H61" s="34">
        <f t="shared" si="6"/>
        <v>-4.6580944444444459</v>
      </c>
      <c r="I61" s="34">
        <f t="shared" si="6"/>
        <v>-4.5497666666666685</v>
      </c>
      <c r="J61" s="34">
        <f t="shared" si="6"/>
        <v>-4.4393138888888908</v>
      </c>
      <c r="K61" s="34">
        <f t="shared" si="6"/>
        <v>-4.3310333333333348</v>
      </c>
      <c r="L61" s="34">
        <f t="shared" si="6"/>
        <v>-4.2227527777777789</v>
      </c>
      <c r="M61" s="34">
        <f t="shared" si="6"/>
        <v>-4.114472222222223</v>
      </c>
      <c r="N61" s="34">
        <f t="shared" si="6"/>
        <v>-4.006191666666667</v>
      </c>
      <c r="O61" s="34">
        <f t="shared" si="6"/>
        <v>-3.8957861111111116</v>
      </c>
      <c r="P61" s="34">
        <f t="shared" si="6"/>
        <v>-3.7875527777777784</v>
      </c>
      <c r="Q61" s="34">
        <f t="shared" si="6"/>
        <v>-3.6793194444444453</v>
      </c>
      <c r="R61" s="34">
        <f t="shared" si="6"/>
        <v>-3.5710861111111121</v>
      </c>
      <c r="S61" s="34">
        <f t="shared" si="6"/>
        <v>-3.4628527777777789</v>
      </c>
      <c r="T61" s="34">
        <f t="shared" si="6"/>
        <v>-3.3524944444444458</v>
      </c>
      <c r="U61" s="34">
        <f t="shared" si="6"/>
        <v>-3.2443083333333345</v>
      </c>
      <c r="V61" s="34">
        <f t="shared" si="6"/>
        <v>-3.1361222222222231</v>
      </c>
      <c r="W61" s="34">
        <f t="shared" si="6"/>
        <v>-3.0279361111111118</v>
      </c>
      <c r="X61" s="34">
        <f t="shared" si="6"/>
        <v>-2.9197500000000005</v>
      </c>
      <c r="Y61" s="34">
        <f t="shared" si="6"/>
        <v>-2.8094388888888893</v>
      </c>
      <c r="Z61" s="34">
        <f t="shared" si="6"/>
        <v>-2.7013000000000003</v>
      </c>
      <c r="AA61" s="34">
        <f t="shared" si="6"/>
        <v>-2.5931611111111112</v>
      </c>
      <c r="AB61" s="34">
        <f t="shared" si="6"/>
        <v>-2.4850222222222222</v>
      </c>
      <c r="AC61" s="34">
        <f t="shared" si="6"/>
        <v>-2.3768833333333332</v>
      </c>
      <c r="AD61" s="34">
        <f t="shared" si="6"/>
        <v>-2.2666194444444443</v>
      </c>
      <c r="AE61" s="34">
        <f t="shared" si="6"/>
        <v>-2.1585277777777776</v>
      </c>
      <c r="AF61" s="34">
        <f t="shared" si="6"/>
        <v>-2.0504361111111109</v>
      </c>
      <c r="AG61" s="34">
        <f t="shared" si="6"/>
        <v>-1.9423444444444442</v>
      </c>
      <c r="AH61" s="34">
        <f t="shared" si="6"/>
        <v>-1.8342527777777775</v>
      </c>
      <c r="AI61" s="34">
        <f t="shared" si="6"/>
        <v>-1.7240361111111109</v>
      </c>
      <c r="AJ61" s="34">
        <f t="shared" si="6"/>
        <v>-1.6159916666666665</v>
      </c>
      <c r="AK61" s="34">
        <f t="shared" si="6"/>
        <v>-1.5079472222222221</v>
      </c>
      <c r="AL61" s="34">
        <f t="shared" si="6"/>
        <v>-1.3999027777777777</v>
      </c>
      <c r="AM61" s="34">
        <f t="shared" si="6"/>
        <v>-1.2918583333333333</v>
      </c>
      <c r="AN61" s="34">
        <f t="shared" si="6"/>
        <v>-1.181688888888889</v>
      </c>
      <c r="AO61" s="34">
        <f t="shared" si="6"/>
        <v>-1.0736444444444446</v>
      </c>
      <c r="AP61" s="34">
        <f t="shared" si="6"/>
        <v>-0.96560000000000024</v>
      </c>
      <c r="AQ61" s="34">
        <f t="shared" si="6"/>
        <v>-0.85755555555555585</v>
      </c>
      <c r="AR61" s="34">
        <f t="shared" si="6"/>
        <v>-0.74951111111111146</v>
      </c>
      <c r="AS61" s="34">
        <f t="shared" si="6"/>
        <v>-0.63934166666666703</v>
      </c>
      <c r="AT61" s="34">
        <f t="shared" si="6"/>
        <v>-0.53129722222222264</v>
      </c>
      <c r="AU61" s="34">
        <f t="shared" si="6"/>
        <v>-0.4232527777777782</v>
      </c>
      <c r="AV61" s="34">
        <f t="shared" si="6"/>
        <v>-0.31520833333333376</v>
      </c>
      <c r="AW61" s="34">
        <f t="shared" si="6"/>
        <v>-0.20716388888888931</v>
      </c>
      <c r="AX61" s="34">
        <f t="shared" si="6"/>
        <v>-9.6994444444444883E-2</v>
      </c>
      <c r="AY61" s="34">
        <f t="shared" si="6"/>
        <v>1.1049999999999546E-2</v>
      </c>
      <c r="AZ61" s="34">
        <f t="shared" si="6"/>
        <v>1.0766666666666213E-2</v>
      </c>
      <c r="BA61" s="34">
        <f t="shared" si="6"/>
        <v>1.048333333333288E-2</v>
      </c>
      <c r="BB61" s="34">
        <f t="shared" si="6"/>
        <v>1.0199999999999546E-2</v>
      </c>
      <c r="BC61" s="34">
        <f t="shared" si="6"/>
        <v>9.9166666666662129E-3</v>
      </c>
      <c r="BD61" s="34">
        <f t="shared" si="6"/>
        <v>9.6805555555551023E-3</v>
      </c>
    </row>
    <row r="62" spans="1:56" ht="16.5" hidden="1" customHeight="1" outlineLevel="1" x14ac:dyDescent="0.3">
      <c r="A62" s="115"/>
      <c r="B62" s="9" t="s">
        <v>34</v>
      </c>
      <c r="C62" s="9" t="s">
        <v>69</v>
      </c>
      <c r="D62" s="9" t="s">
        <v>40</v>
      </c>
      <c r="E62" s="34">
        <f t="shared" ref="E62:BD62" si="7">E28-E60+E61</f>
        <v>-4.8747500000000006</v>
      </c>
      <c r="F62" s="34">
        <f t="shared" si="7"/>
        <v>-4.7664222222222232</v>
      </c>
      <c r="G62" s="34">
        <f t="shared" si="7"/>
        <v>-4.6580944444444459</v>
      </c>
      <c r="H62" s="34">
        <f t="shared" si="7"/>
        <v>-4.5497666666666685</v>
      </c>
      <c r="I62" s="34">
        <f t="shared" si="7"/>
        <v>-4.4393138888888908</v>
      </c>
      <c r="J62" s="34">
        <f t="shared" si="7"/>
        <v>-4.3310333333333348</v>
      </c>
      <c r="K62" s="34">
        <f t="shared" si="7"/>
        <v>-4.2227527777777789</v>
      </c>
      <c r="L62" s="34">
        <f t="shared" si="7"/>
        <v>-4.114472222222223</v>
      </c>
      <c r="M62" s="34">
        <f t="shared" si="7"/>
        <v>-4.006191666666667</v>
      </c>
      <c r="N62" s="34">
        <f t="shared" si="7"/>
        <v>-3.8957861111111116</v>
      </c>
      <c r="O62" s="34">
        <f t="shared" si="7"/>
        <v>-3.7875527777777784</v>
      </c>
      <c r="P62" s="34">
        <f t="shared" si="7"/>
        <v>-3.6793194444444453</v>
      </c>
      <c r="Q62" s="34">
        <f t="shared" si="7"/>
        <v>-3.5710861111111121</v>
      </c>
      <c r="R62" s="34">
        <f t="shared" si="7"/>
        <v>-3.4628527777777789</v>
      </c>
      <c r="S62" s="34">
        <f t="shared" si="7"/>
        <v>-3.3524944444444458</v>
      </c>
      <c r="T62" s="34">
        <f t="shared" si="7"/>
        <v>-3.2443083333333345</v>
      </c>
      <c r="U62" s="34">
        <f t="shared" si="7"/>
        <v>-3.1361222222222231</v>
      </c>
      <c r="V62" s="34">
        <f t="shared" si="7"/>
        <v>-3.0279361111111118</v>
      </c>
      <c r="W62" s="34">
        <f t="shared" si="7"/>
        <v>-2.9197500000000005</v>
      </c>
      <c r="X62" s="34">
        <f t="shared" si="7"/>
        <v>-2.8094388888888893</v>
      </c>
      <c r="Y62" s="34">
        <f t="shared" si="7"/>
        <v>-2.7013000000000003</v>
      </c>
      <c r="Z62" s="34">
        <f t="shared" si="7"/>
        <v>-2.5931611111111112</v>
      </c>
      <c r="AA62" s="34">
        <f t="shared" si="7"/>
        <v>-2.4850222222222222</v>
      </c>
      <c r="AB62" s="34">
        <f t="shared" si="7"/>
        <v>-2.3768833333333332</v>
      </c>
      <c r="AC62" s="34">
        <f t="shared" si="7"/>
        <v>-2.2666194444444443</v>
      </c>
      <c r="AD62" s="34">
        <f t="shared" si="7"/>
        <v>-2.1585277777777776</v>
      </c>
      <c r="AE62" s="34">
        <f t="shared" si="7"/>
        <v>-2.0504361111111109</v>
      </c>
      <c r="AF62" s="34">
        <f t="shared" si="7"/>
        <v>-1.9423444444444442</v>
      </c>
      <c r="AG62" s="34">
        <f t="shared" si="7"/>
        <v>-1.8342527777777775</v>
      </c>
      <c r="AH62" s="34">
        <f t="shared" si="7"/>
        <v>-1.7240361111111109</v>
      </c>
      <c r="AI62" s="34">
        <f t="shared" si="7"/>
        <v>-1.6159916666666665</v>
      </c>
      <c r="AJ62" s="34">
        <f t="shared" si="7"/>
        <v>-1.5079472222222221</v>
      </c>
      <c r="AK62" s="34">
        <f t="shared" si="7"/>
        <v>-1.3999027777777777</v>
      </c>
      <c r="AL62" s="34">
        <f t="shared" si="7"/>
        <v>-1.2918583333333333</v>
      </c>
      <c r="AM62" s="34">
        <f t="shared" si="7"/>
        <v>-1.181688888888889</v>
      </c>
      <c r="AN62" s="34">
        <f t="shared" si="7"/>
        <v>-1.0736444444444446</v>
      </c>
      <c r="AO62" s="34">
        <f t="shared" si="7"/>
        <v>-0.96560000000000024</v>
      </c>
      <c r="AP62" s="34">
        <f t="shared" si="7"/>
        <v>-0.85755555555555585</v>
      </c>
      <c r="AQ62" s="34">
        <f t="shared" si="7"/>
        <v>-0.74951111111111146</v>
      </c>
      <c r="AR62" s="34">
        <f t="shared" si="7"/>
        <v>-0.63934166666666703</v>
      </c>
      <c r="AS62" s="34">
        <f t="shared" si="7"/>
        <v>-0.53129722222222264</v>
      </c>
      <c r="AT62" s="34">
        <f t="shared" si="7"/>
        <v>-0.4232527777777782</v>
      </c>
      <c r="AU62" s="34">
        <f t="shared" si="7"/>
        <v>-0.31520833333333376</v>
      </c>
      <c r="AV62" s="34">
        <f t="shared" si="7"/>
        <v>-0.20716388888888931</v>
      </c>
      <c r="AW62" s="34">
        <f t="shared" si="7"/>
        <v>-9.6994444444444883E-2</v>
      </c>
      <c r="AX62" s="34">
        <f t="shared" si="7"/>
        <v>1.1049999999999546E-2</v>
      </c>
      <c r="AY62" s="34">
        <f t="shared" si="7"/>
        <v>1.0766666666666213E-2</v>
      </c>
      <c r="AZ62" s="34">
        <f t="shared" si="7"/>
        <v>1.048333333333288E-2</v>
      </c>
      <c r="BA62" s="34">
        <f t="shared" si="7"/>
        <v>1.0199999999999546E-2</v>
      </c>
      <c r="BB62" s="34">
        <f t="shared" si="7"/>
        <v>9.9166666666662129E-3</v>
      </c>
      <c r="BC62" s="34">
        <f t="shared" si="7"/>
        <v>9.6805555555551023E-3</v>
      </c>
      <c r="BD62" s="34">
        <f t="shared" si="7"/>
        <v>9.4444444444439918E-3</v>
      </c>
    </row>
    <row r="63" spans="1:56" ht="16.5" collapsed="1" x14ac:dyDescent="0.3">
      <c r="A63" s="115"/>
      <c r="B63" s="9" t="s">
        <v>8</v>
      </c>
      <c r="C63" s="11" t="s">
        <v>68</v>
      </c>
      <c r="D63" s="9" t="s">
        <v>40</v>
      </c>
      <c r="E63" s="34">
        <f>AVERAGE(E61:E62)*'Fixed data'!$C$3</f>
        <v>-0.11772521250000002</v>
      </c>
      <c r="F63" s="34">
        <f>AVERAGE(F61:F62)*'Fixed data'!$C$3</f>
        <v>-0.23283430916666673</v>
      </c>
      <c r="G63" s="34">
        <f>AVERAGE(G61:G62)*'Fixed data'!$C$3</f>
        <v>-0.22760207750000008</v>
      </c>
      <c r="H63" s="34">
        <f>AVERAGE(H61:H62)*'Fixed data'!$C$3</f>
        <v>-0.22236984583333341</v>
      </c>
      <c r="I63" s="34">
        <f>AVERAGE(I61:I62)*'Fixed data'!$C$3</f>
        <v>-0.2170862954166668</v>
      </c>
      <c r="J63" s="34">
        <f>AVERAGE(J61:J62)*'Fixed data'!$C$3</f>
        <v>-0.21180388541666675</v>
      </c>
      <c r="K63" s="34">
        <f>AVERAGE(K61:K62)*'Fixed data'!$C$3</f>
        <v>-0.2065739345833334</v>
      </c>
      <c r="L63" s="34">
        <f>AVERAGE(L61:L62)*'Fixed data'!$C$3</f>
        <v>-0.20134398375000007</v>
      </c>
      <c r="M63" s="34">
        <f>AVERAGE(M61:M62)*'Fixed data'!$C$3</f>
        <v>-0.19611403291666671</v>
      </c>
      <c r="N63" s="34">
        <f>AVERAGE(N61:N62)*'Fixed data'!$C$3</f>
        <v>-0.19083276333333338</v>
      </c>
      <c r="O63" s="34">
        <f>AVERAGE(O61:O62)*'Fixed data'!$C$3</f>
        <v>-0.1855526341666667</v>
      </c>
      <c r="P63" s="34">
        <f>AVERAGE(P61:P62)*'Fixed data'!$C$3</f>
        <v>-0.18032496416666671</v>
      </c>
      <c r="Q63" s="34">
        <f>AVERAGE(Q61:Q62)*'Fixed data'!$C$3</f>
        <v>-0.17509729416666672</v>
      </c>
      <c r="R63" s="34">
        <f>AVERAGE(R61:R62)*'Fixed data'!$C$3</f>
        <v>-0.16986962416666671</v>
      </c>
      <c r="S63" s="34">
        <f>AVERAGE(S61:S62)*'Fixed data'!$C$3</f>
        <v>-0.16459063541666674</v>
      </c>
      <c r="T63" s="34">
        <f>AVERAGE(T61:T62)*'Fixed data'!$C$3</f>
        <v>-0.15931278708333341</v>
      </c>
      <c r="U63" s="34">
        <f>AVERAGE(U61:U62)*'Fixed data'!$C$3</f>
        <v>-0.15408739791666673</v>
      </c>
      <c r="V63" s="34">
        <f>AVERAGE(V61:V62)*'Fixed data'!$C$3</f>
        <v>-0.14886200875000005</v>
      </c>
      <c r="W63" s="34">
        <f>AVERAGE(W61:W62)*'Fixed data'!$C$3</f>
        <v>-0.14363661958333337</v>
      </c>
      <c r="X63" s="34">
        <f>AVERAGE(X61:X62)*'Fixed data'!$C$3</f>
        <v>-0.1383599116666667</v>
      </c>
      <c r="Y63" s="34">
        <f>AVERAGE(Y61:Y62)*'Fixed data'!$C$3</f>
        <v>-0.1330843441666667</v>
      </c>
      <c r="Z63" s="34">
        <f>AVERAGE(Z61:Z62)*'Fixed data'!$C$3</f>
        <v>-0.12786123583333334</v>
      </c>
      <c r="AA63" s="34">
        <f>AVERAGE(AA61:AA62)*'Fixed data'!$C$3</f>
        <v>-0.12263812750000001</v>
      </c>
      <c r="AB63" s="34">
        <f>AVERAGE(AB61:AB62)*'Fixed data'!$C$3</f>
        <v>-0.11741501916666668</v>
      </c>
      <c r="AC63" s="34">
        <f>AVERAGE(AC61:AC62)*'Fixed data'!$C$3</f>
        <v>-0.11214059208333334</v>
      </c>
      <c r="AD63" s="34">
        <f>AVERAGE(AD61:AD62)*'Fixed data'!$C$3</f>
        <v>-0.10686730541666667</v>
      </c>
      <c r="AE63" s="34">
        <f>AVERAGE(AE61:AE62)*'Fixed data'!$C$3</f>
        <v>-0.10164647791666666</v>
      </c>
      <c r="AF63" s="34">
        <f>AVERAGE(AF61:AF62)*'Fixed data'!$C$3</f>
        <v>-9.6425650416666661E-2</v>
      </c>
      <c r="AG63" s="34">
        <f>AVERAGE(AG61:AG62)*'Fixed data'!$C$3</f>
        <v>-9.1204822916666664E-2</v>
      </c>
      <c r="AH63" s="34">
        <f>AVERAGE(AH61:AH62)*'Fixed data'!$C$3</f>
        <v>-8.5932676666666666E-2</v>
      </c>
      <c r="AI63" s="34">
        <f>AVERAGE(AI61:AI62)*'Fixed data'!$C$3</f>
        <v>-8.0661670833333324E-2</v>
      </c>
      <c r="AJ63" s="34">
        <f>AVERAGE(AJ61:AJ62)*'Fixed data'!$C$3</f>
        <v>-7.5443124166666667E-2</v>
      </c>
      <c r="AK63" s="34">
        <f>AVERAGE(AK61:AK62)*'Fixed data'!$C$3</f>
        <v>-7.0224577499999996E-2</v>
      </c>
      <c r="AL63" s="34">
        <f>AVERAGE(AL61:AL62)*'Fixed data'!$C$3</f>
        <v>-6.5006030833333339E-2</v>
      </c>
      <c r="AM63" s="34">
        <f>AVERAGE(AM61:AM62)*'Fixed data'!$C$3</f>
        <v>-5.9736165416666674E-2</v>
      </c>
      <c r="AN63" s="34">
        <f>AVERAGE(AN61:AN62)*'Fixed data'!$C$3</f>
        <v>-5.4466300000000009E-2</v>
      </c>
      <c r="AO63" s="34">
        <f>AVERAGE(AO61:AO62)*'Fixed data'!$C$3</f>
        <v>-4.9247753333333345E-2</v>
      </c>
      <c r="AP63" s="34">
        <f>AVERAGE(AP61:AP62)*'Fixed data'!$C$3</f>
        <v>-4.4029206666666681E-2</v>
      </c>
      <c r="AQ63" s="34">
        <f>AVERAGE(AQ61:AQ62)*'Fixed data'!$C$3</f>
        <v>-3.8810660000000018E-2</v>
      </c>
      <c r="AR63" s="34">
        <f>AVERAGE(AR61:AR62)*'Fixed data'!$C$3</f>
        <v>-3.3540794583333353E-2</v>
      </c>
      <c r="AS63" s="34">
        <f>AVERAGE(AS61:AS62)*'Fixed data'!$C$3</f>
        <v>-2.8270929166666688E-2</v>
      </c>
      <c r="AT63" s="34">
        <f>AVERAGE(AT61:AT62)*'Fixed data'!$C$3</f>
        <v>-2.3052382500000024E-2</v>
      </c>
      <c r="AU63" s="34">
        <f>AVERAGE(AU61:AU62)*'Fixed data'!$C$3</f>
        <v>-1.7833835833333353E-2</v>
      </c>
      <c r="AV63" s="34">
        <f>AVERAGE(AV61:AV62)*'Fixed data'!$C$3</f>
        <v>-1.2615289166666689E-2</v>
      </c>
      <c r="AW63" s="34">
        <f>AVERAGE(AW61:AW62)*'Fixed data'!$C$3</f>
        <v>-7.3454237500000215E-3</v>
      </c>
      <c r="AX63" s="34">
        <f>AVERAGE(AX61:AX62)*'Fixed data'!$C$3</f>
        <v>-2.0755583333333552E-3</v>
      </c>
      <c r="AY63" s="34">
        <f>AVERAGE(AY61:AY62)*'Fixed data'!$C$3</f>
        <v>5.2687249999997811E-4</v>
      </c>
      <c r="AZ63" s="34">
        <f>AVERAGE(AZ61:AZ62)*'Fixed data'!$C$3</f>
        <v>5.1318749999997807E-4</v>
      </c>
      <c r="BA63" s="34">
        <f>AVERAGE(BA61:BA62)*'Fixed data'!$C$3</f>
        <v>4.9950249999997814E-4</v>
      </c>
      <c r="BB63" s="34">
        <f>AVERAGE(BB61:BB62)*'Fixed data'!$C$3</f>
        <v>4.8581749999997809E-4</v>
      </c>
      <c r="BC63" s="34">
        <f>AVERAGE(BC61:BC62)*'Fixed data'!$C$3</f>
        <v>4.7327291666664478E-4</v>
      </c>
      <c r="BD63" s="34">
        <f>AVERAGE(BD61:BD62)*'Fixed data'!$C$3</f>
        <v>4.6186874999997813E-4</v>
      </c>
    </row>
    <row r="64" spans="1:56" ht="15.75" thickBot="1" x14ac:dyDescent="0.35">
      <c r="A64" s="114"/>
      <c r="B64" s="12" t="s">
        <v>94</v>
      </c>
      <c r="C64" s="12" t="s">
        <v>45</v>
      </c>
      <c r="D64" s="12" t="s">
        <v>40</v>
      </c>
      <c r="E64" s="53">
        <f t="shared" ref="E64:BD64" si="8">E29+E60+E63</f>
        <v>-0.97797521249999975</v>
      </c>
      <c r="F64" s="53">
        <f t="shared" si="8"/>
        <v>-0.3411620869444445</v>
      </c>
      <c r="G64" s="53">
        <f t="shared" si="8"/>
        <v>-0.33592985527777786</v>
      </c>
      <c r="H64" s="53">
        <f t="shared" si="8"/>
        <v>-0.33069762361111121</v>
      </c>
      <c r="I64" s="53">
        <f t="shared" si="8"/>
        <v>-0.32503907319444458</v>
      </c>
      <c r="J64" s="53">
        <f t="shared" si="8"/>
        <v>-0.32008444097222233</v>
      </c>
      <c r="K64" s="53">
        <f t="shared" si="8"/>
        <v>-0.31485449013888894</v>
      </c>
      <c r="L64" s="53">
        <f t="shared" si="8"/>
        <v>-0.30962453930555561</v>
      </c>
      <c r="M64" s="53">
        <f t="shared" si="8"/>
        <v>-0.30439458847222228</v>
      </c>
      <c r="N64" s="53">
        <f t="shared" si="8"/>
        <v>-0.29873831888888891</v>
      </c>
      <c r="O64" s="53">
        <f t="shared" si="8"/>
        <v>-0.29378596750000002</v>
      </c>
      <c r="P64" s="53">
        <f t="shared" si="8"/>
        <v>-0.28855829750000006</v>
      </c>
      <c r="Q64" s="53">
        <f t="shared" si="8"/>
        <v>-0.28333062750000004</v>
      </c>
      <c r="R64" s="53">
        <f t="shared" si="8"/>
        <v>-0.27810295750000003</v>
      </c>
      <c r="S64" s="53">
        <f t="shared" si="8"/>
        <v>-0.27244896875000008</v>
      </c>
      <c r="T64" s="53">
        <f t="shared" si="8"/>
        <v>-0.2674988981944445</v>
      </c>
      <c r="U64" s="53">
        <f t="shared" si="8"/>
        <v>-0.26227350902777785</v>
      </c>
      <c r="V64" s="53">
        <f t="shared" si="8"/>
        <v>-0.25704811986111115</v>
      </c>
      <c r="W64" s="53">
        <f t="shared" si="8"/>
        <v>-0.2518227306944445</v>
      </c>
      <c r="X64" s="53">
        <f t="shared" si="8"/>
        <v>-0.2461710227777778</v>
      </c>
      <c r="Y64" s="53">
        <f t="shared" si="8"/>
        <v>-0.2412232330555556</v>
      </c>
      <c r="Z64" s="53">
        <f t="shared" si="8"/>
        <v>-0.2360001247222222</v>
      </c>
      <c r="AA64" s="53">
        <f t="shared" si="8"/>
        <v>-0.23077701638888889</v>
      </c>
      <c r="AB64" s="53">
        <f t="shared" si="8"/>
        <v>-0.22555390805555556</v>
      </c>
      <c r="AC64" s="53">
        <f t="shared" si="8"/>
        <v>-0.2199044809722222</v>
      </c>
      <c r="AD64" s="53">
        <f t="shared" si="8"/>
        <v>-0.21495897208333331</v>
      </c>
      <c r="AE64" s="53">
        <f t="shared" si="8"/>
        <v>-0.20973814458333331</v>
      </c>
      <c r="AF64" s="53">
        <f t="shared" si="8"/>
        <v>-0.20451731708333332</v>
      </c>
      <c r="AG64" s="53">
        <f t="shared" si="8"/>
        <v>-0.19929648958333332</v>
      </c>
      <c r="AH64" s="53">
        <f t="shared" si="8"/>
        <v>-0.19364934333333333</v>
      </c>
      <c r="AI64" s="53">
        <f t="shared" si="8"/>
        <v>-0.18870611527777775</v>
      </c>
      <c r="AJ64" s="53">
        <f t="shared" si="8"/>
        <v>-0.1834875686111111</v>
      </c>
      <c r="AK64" s="53">
        <f t="shared" si="8"/>
        <v>-0.17826902194444444</v>
      </c>
      <c r="AL64" s="53">
        <f t="shared" si="8"/>
        <v>-0.17305047527777778</v>
      </c>
      <c r="AM64" s="53">
        <f t="shared" si="8"/>
        <v>-0.16740560986111111</v>
      </c>
      <c r="AN64" s="53">
        <f t="shared" si="8"/>
        <v>-0.16251074444444444</v>
      </c>
      <c r="AO64" s="53">
        <f t="shared" si="8"/>
        <v>-0.15729219777777778</v>
      </c>
      <c r="AP64" s="53">
        <f t="shared" si="8"/>
        <v>-0.1520736511111111</v>
      </c>
      <c r="AQ64" s="53">
        <f t="shared" si="8"/>
        <v>-0.14685510444444444</v>
      </c>
      <c r="AR64" s="53">
        <f t="shared" si="8"/>
        <v>-0.1412102390277778</v>
      </c>
      <c r="AS64" s="53">
        <f t="shared" si="8"/>
        <v>-0.13631537361111112</v>
      </c>
      <c r="AT64" s="53">
        <f t="shared" si="8"/>
        <v>-0.13109682694444447</v>
      </c>
      <c r="AU64" s="53">
        <f t="shared" si="8"/>
        <v>-0.12587828027777778</v>
      </c>
      <c r="AV64" s="53">
        <f t="shared" si="8"/>
        <v>-0.12065973361111113</v>
      </c>
      <c r="AW64" s="53">
        <f t="shared" si="8"/>
        <v>-0.11501486819444445</v>
      </c>
      <c r="AX64" s="53">
        <f t="shared" si="8"/>
        <v>-0.11012000277777778</v>
      </c>
      <c r="AY64" s="53">
        <f t="shared" si="8"/>
        <v>8.1020583333331147E-4</v>
      </c>
      <c r="AZ64" s="53">
        <f t="shared" si="8"/>
        <v>7.9652083333331142E-4</v>
      </c>
      <c r="BA64" s="53">
        <f t="shared" si="8"/>
        <v>7.8283583333331149E-4</v>
      </c>
      <c r="BB64" s="53">
        <f t="shared" si="8"/>
        <v>7.6915083333331145E-4</v>
      </c>
      <c r="BC64" s="53">
        <f t="shared" si="8"/>
        <v>7.0938402777775598E-4</v>
      </c>
      <c r="BD64" s="53">
        <f t="shared" si="8"/>
        <v>6.9797986111108927E-4</v>
      </c>
    </row>
    <row r="65" spans="1:56" ht="12.75" customHeight="1" x14ac:dyDescent="0.3">
      <c r="A65" s="201"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2"/>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2"/>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2"/>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2"/>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2"/>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2"/>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2"/>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2"/>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3"/>
      <c r="B76" s="13" t="s">
        <v>100</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4"/>
      <c r="B77" s="14" t="s">
        <v>16</v>
      </c>
      <c r="C77" s="14"/>
      <c r="D77" s="14" t="s">
        <v>40</v>
      </c>
      <c r="E77" s="54">
        <f>IF('Fixed data'!$G$19=FALSE,E64+E76,E64)</f>
        <v>-0.97797521249999975</v>
      </c>
      <c r="F77" s="54">
        <f>IF('Fixed data'!$G$19=FALSE,F64+F76,F64)</f>
        <v>-0.3411620869444445</v>
      </c>
      <c r="G77" s="54">
        <f>IF('Fixed data'!$G$19=FALSE,G64+G76,G64)</f>
        <v>-0.33592985527777786</v>
      </c>
      <c r="H77" s="54">
        <f>IF('Fixed data'!$G$19=FALSE,H64+H76,H64)</f>
        <v>-0.33069762361111121</v>
      </c>
      <c r="I77" s="54">
        <f>IF('Fixed data'!$G$19=FALSE,I64+I76,I64)</f>
        <v>-0.32503907319444458</v>
      </c>
      <c r="J77" s="54">
        <f>IF('Fixed data'!$G$19=FALSE,J64+J76,J64)</f>
        <v>-0.32008444097222233</v>
      </c>
      <c r="K77" s="54">
        <f>IF('Fixed data'!$G$19=FALSE,K64+K76,K64)</f>
        <v>-0.31485449013888894</v>
      </c>
      <c r="L77" s="54">
        <f>IF('Fixed data'!$G$19=FALSE,L64+L76,L64)</f>
        <v>-0.30962453930555561</v>
      </c>
      <c r="M77" s="54">
        <f>IF('Fixed data'!$G$19=FALSE,M64+M76,M64)</f>
        <v>-0.30439458847222228</v>
      </c>
      <c r="N77" s="54">
        <f>IF('Fixed data'!$G$19=FALSE,N64+N76,N64)</f>
        <v>-0.29873831888888891</v>
      </c>
      <c r="O77" s="54">
        <f>IF('Fixed data'!$G$19=FALSE,O64+O76,O64)</f>
        <v>-0.29378596750000002</v>
      </c>
      <c r="P77" s="54">
        <f>IF('Fixed data'!$G$19=FALSE,P64+P76,P64)</f>
        <v>-0.28855829750000006</v>
      </c>
      <c r="Q77" s="54">
        <f>IF('Fixed data'!$G$19=FALSE,Q64+Q76,Q64)</f>
        <v>-0.28333062750000004</v>
      </c>
      <c r="R77" s="54">
        <f>IF('Fixed data'!$G$19=FALSE,R64+R76,R64)</f>
        <v>-0.27810295750000003</v>
      </c>
      <c r="S77" s="54">
        <f>IF('Fixed data'!$G$19=FALSE,S64+S76,S64)</f>
        <v>-0.27244896875000008</v>
      </c>
      <c r="T77" s="54">
        <f>IF('Fixed data'!$G$19=FALSE,T64+T76,T64)</f>
        <v>-0.2674988981944445</v>
      </c>
      <c r="U77" s="54">
        <f>IF('Fixed data'!$G$19=FALSE,U64+U76,U64)</f>
        <v>-0.26227350902777785</v>
      </c>
      <c r="V77" s="54">
        <f>IF('Fixed data'!$G$19=FALSE,V64+V76,V64)</f>
        <v>-0.25704811986111115</v>
      </c>
      <c r="W77" s="54">
        <f>IF('Fixed data'!$G$19=FALSE,W64+W76,W64)</f>
        <v>-0.2518227306944445</v>
      </c>
      <c r="X77" s="54">
        <f>IF('Fixed data'!$G$19=FALSE,X64+X76,X64)</f>
        <v>-0.2461710227777778</v>
      </c>
      <c r="Y77" s="54">
        <f>IF('Fixed data'!$G$19=FALSE,Y64+Y76,Y64)</f>
        <v>-0.2412232330555556</v>
      </c>
      <c r="Z77" s="54">
        <f>IF('Fixed data'!$G$19=FALSE,Z64+Z76,Z64)</f>
        <v>-0.2360001247222222</v>
      </c>
      <c r="AA77" s="54">
        <f>IF('Fixed data'!$G$19=FALSE,AA64+AA76,AA64)</f>
        <v>-0.23077701638888889</v>
      </c>
      <c r="AB77" s="54">
        <f>IF('Fixed data'!$G$19=FALSE,AB64+AB76,AB64)</f>
        <v>-0.22555390805555556</v>
      </c>
      <c r="AC77" s="54">
        <f>IF('Fixed data'!$G$19=FALSE,AC64+AC76,AC64)</f>
        <v>-0.2199044809722222</v>
      </c>
      <c r="AD77" s="54">
        <f>IF('Fixed data'!$G$19=FALSE,AD64+AD76,AD64)</f>
        <v>-0.21495897208333331</v>
      </c>
      <c r="AE77" s="54">
        <f>IF('Fixed data'!$G$19=FALSE,AE64+AE76,AE64)</f>
        <v>-0.20973814458333331</v>
      </c>
      <c r="AF77" s="54">
        <f>IF('Fixed data'!$G$19=FALSE,AF64+AF76,AF64)</f>
        <v>-0.20451731708333332</v>
      </c>
      <c r="AG77" s="54">
        <f>IF('Fixed data'!$G$19=FALSE,AG64+AG76,AG64)</f>
        <v>-0.19929648958333332</v>
      </c>
      <c r="AH77" s="54">
        <f>IF('Fixed data'!$G$19=FALSE,AH64+AH76,AH64)</f>
        <v>-0.19364934333333333</v>
      </c>
      <c r="AI77" s="54">
        <f>IF('Fixed data'!$G$19=FALSE,AI64+AI76,AI64)</f>
        <v>-0.18870611527777775</v>
      </c>
      <c r="AJ77" s="54">
        <f>IF('Fixed data'!$G$19=FALSE,AJ64+AJ76,AJ64)</f>
        <v>-0.1834875686111111</v>
      </c>
      <c r="AK77" s="54">
        <f>IF('Fixed data'!$G$19=FALSE,AK64+AK76,AK64)</f>
        <v>-0.17826902194444444</v>
      </c>
      <c r="AL77" s="54">
        <f>IF('Fixed data'!$G$19=FALSE,AL64+AL76,AL64)</f>
        <v>-0.17305047527777778</v>
      </c>
      <c r="AM77" s="54">
        <f>IF('Fixed data'!$G$19=FALSE,AM64+AM76,AM64)</f>
        <v>-0.16740560986111111</v>
      </c>
      <c r="AN77" s="54">
        <f>IF('Fixed data'!$G$19=FALSE,AN64+AN76,AN64)</f>
        <v>-0.16251074444444444</v>
      </c>
      <c r="AO77" s="54">
        <f>IF('Fixed data'!$G$19=FALSE,AO64+AO76,AO64)</f>
        <v>-0.15729219777777778</v>
      </c>
      <c r="AP77" s="54">
        <f>IF('Fixed data'!$G$19=FALSE,AP64+AP76,AP64)</f>
        <v>-0.1520736511111111</v>
      </c>
      <c r="AQ77" s="54">
        <f>IF('Fixed data'!$G$19=FALSE,AQ64+AQ76,AQ64)</f>
        <v>-0.14685510444444444</v>
      </c>
      <c r="AR77" s="54">
        <f>IF('Fixed data'!$G$19=FALSE,AR64+AR76,AR64)</f>
        <v>-0.1412102390277778</v>
      </c>
      <c r="AS77" s="54">
        <f>IF('Fixed data'!$G$19=FALSE,AS64+AS76,AS64)</f>
        <v>-0.13631537361111112</v>
      </c>
      <c r="AT77" s="54">
        <f>IF('Fixed data'!$G$19=FALSE,AT64+AT76,AT64)</f>
        <v>-0.13109682694444447</v>
      </c>
      <c r="AU77" s="54">
        <f>IF('Fixed data'!$G$19=FALSE,AU64+AU76,AU64)</f>
        <v>-0.12587828027777778</v>
      </c>
      <c r="AV77" s="54">
        <f>IF('Fixed data'!$G$19=FALSE,AV64+AV76,AV64)</f>
        <v>-0.12065973361111113</v>
      </c>
      <c r="AW77" s="54">
        <f>IF('Fixed data'!$G$19=FALSE,AW64+AW76,AW64)</f>
        <v>-0.11501486819444445</v>
      </c>
      <c r="AX77" s="54">
        <f>IF('Fixed data'!$G$19=FALSE,AX64+AX76,AX64)</f>
        <v>-0.11012000277777778</v>
      </c>
      <c r="AY77" s="54">
        <f>IF('Fixed data'!$G$19=FALSE,AY64+AY76,AY64)</f>
        <v>8.1020583333331147E-4</v>
      </c>
      <c r="AZ77" s="54">
        <f>IF('Fixed data'!$G$19=FALSE,AZ64+AZ76,AZ64)</f>
        <v>7.9652083333331142E-4</v>
      </c>
      <c r="BA77" s="54">
        <f>IF('Fixed data'!$G$19=FALSE,BA64+BA76,BA64)</f>
        <v>7.8283583333331149E-4</v>
      </c>
      <c r="BB77" s="54">
        <f>IF('Fixed data'!$G$19=FALSE,BB64+BB76,BB64)</f>
        <v>7.6915083333331145E-4</v>
      </c>
      <c r="BC77" s="54">
        <f>IF('Fixed data'!$G$19=FALSE,BC64+BC76,BC64)</f>
        <v>7.0938402777775598E-4</v>
      </c>
      <c r="BD77" s="54">
        <f>IF('Fixed data'!$G$19=FALSE,BD64+BD76,BD64)</f>
        <v>6.9797986111108927E-4</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-0.94490358695652155</v>
      </c>
      <c r="F80" s="55">
        <f t="shared" ref="F80:BD80" si="10">F77*F78</f>
        <v>-0.31847845872197206</v>
      </c>
      <c r="G80" s="55">
        <f t="shared" si="10"/>
        <v>-0.30298948258390612</v>
      </c>
      <c r="H80" s="55">
        <f t="shared" si="10"/>
        <v>-0.28818387381429078</v>
      </c>
      <c r="I80" s="55">
        <f t="shared" si="10"/>
        <v>-0.27367417781028613</v>
      </c>
      <c r="J80" s="55">
        <f t="shared" si="10"/>
        <v>-0.26038889896378975</v>
      </c>
      <c r="K80" s="55">
        <f t="shared" si="10"/>
        <v>-0.24747278317987936</v>
      </c>
      <c r="L80" s="55">
        <f t="shared" si="10"/>
        <v>-0.23513245323677162</v>
      </c>
      <c r="M80" s="55">
        <f t="shared" si="10"/>
        <v>-0.22334373732898116</v>
      </c>
      <c r="N80" s="55">
        <f t="shared" si="10"/>
        <v>-0.21178121463636274</v>
      </c>
      <c r="O80" s="55">
        <f t="shared" si="10"/>
        <v>-0.20122743919292532</v>
      </c>
      <c r="P80" s="55">
        <f t="shared" si="10"/>
        <v>-0.19096306186824574</v>
      </c>
      <c r="Q80" s="55">
        <f t="shared" si="10"/>
        <v>-0.18116277987756393</v>
      </c>
      <c r="R80" s="55">
        <f t="shared" si="10"/>
        <v>-0.17180694296558752</v>
      </c>
      <c r="S80" s="55">
        <f t="shared" si="10"/>
        <v>-0.16262223350087771</v>
      </c>
      <c r="T80" s="55">
        <f t="shared" si="10"/>
        <v>-0.15426819596592822</v>
      </c>
      <c r="U80" s="55">
        <f t="shared" si="10"/>
        <v>-0.14613979047584655</v>
      </c>
      <c r="V80" s="55">
        <f t="shared" si="10"/>
        <v>-0.13838471872769409</v>
      </c>
      <c r="W80" s="55">
        <f t="shared" si="10"/>
        <v>-0.13098702633945272</v>
      </c>
      <c r="X80" s="55">
        <f t="shared" si="10"/>
        <v>-0.12371715778376283</v>
      </c>
      <c r="Y80" s="55">
        <f t="shared" si="10"/>
        <v>-0.11713098305896844</v>
      </c>
      <c r="Z80" s="55">
        <f t="shared" si="10"/>
        <v>-0.11071960737194166</v>
      </c>
      <c r="AA80" s="55">
        <f t="shared" si="10"/>
        <v>-0.10460790608971116</v>
      </c>
      <c r="AB80" s="55">
        <f t="shared" si="10"/>
        <v>-9.8782943110700794E-2</v>
      </c>
      <c r="AC80" s="55">
        <f t="shared" si="10"/>
        <v>-9.3051919050375367E-2</v>
      </c>
      <c r="AD80" s="55">
        <f t="shared" si="10"/>
        <v>-8.7883325462448383E-2</v>
      </c>
      <c r="AE80" s="55">
        <f t="shared" si="10"/>
        <v>-8.2849134790087153E-2</v>
      </c>
      <c r="AF80" s="55">
        <f t="shared" si="10"/>
        <v>-7.8054921751295969E-2</v>
      </c>
      <c r="AG80" s="55">
        <f t="shared" si="10"/>
        <v>-7.3490212826526208E-2</v>
      </c>
      <c r="AH80" s="55">
        <f t="shared" si="10"/>
        <v>-6.8993080256979561E-2</v>
      </c>
      <c r="AI80" s="55">
        <f t="shared" si="10"/>
        <v>-7.5480020324394964E-2</v>
      </c>
      <c r="AJ80" s="55">
        <f t="shared" si="10"/>
        <v>-7.1255018195441888E-2</v>
      </c>
      <c r="AK80" s="55">
        <f t="shared" si="10"/>
        <v>-6.7212100252818638E-2</v>
      </c>
      <c r="AL80" s="55">
        <f t="shared" si="10"/>
        <v>-6.3344243873470207E-2</v>
      </c>
      <c r="AM80" s="55">
        <f t="shared" si="10"/>
        <v>-5.9493174444626942E-2</v>
      </c>
      <c r="AN80" s="55">
        <f t="shared" si="10"/>
        <v>-5.6071476253434144E-2</v>
      </c>
      <c r="AO80" s="55">
        <f t="shared" si="10"/>
        <v>-5.2690202370643369E-2</v>
      </c>
      <c r="AP80" s="55">
        <f t="shared" si="10"/>
        <v>-4.9458328428778564E-2</v>
      </c>
      <c r="AQ80" s="55">
        <f t="shared" si="10"/>
        <v>-4.6370019976096209E-2</v>
      </c>
      <c r="AR80" s="55">
        <f t="shared" si="10"/>
        <v>-4.3288964761269685E-2</v>
      </c>
      <c r="AS80" s="55">
        <f t="shared" si="10"/>
        <v>-4.0571272119537267E-2</v>
      </c>
      <c r="AT80" s="55">
        <f t="shared" si="10"/>
        <v>-3.78816373867088E-2</v>
      </c>
      <c r="AU80" s="55">
        <f t="shared" si="10"/>
        <v>-3.5314262321691832E-2</v>
      </c>
      <c r="AV80" s="55">
        <f t="shared" si="10"/>
        <v>-3.2864306716916189E-2</v>
      </c>
      <c r="AW80" s="55">
        <f t="shared" si="10"/>
        <v>-3.0414373457799227E-2</v>
      </c>
      <c r="AX80" s="55">
        <f t="shared" si="10"/>
        <v>-2.8271827168449743E-2</v>
      </c>
      <c r="AY80" s="55">
        <f t="shared" si="10"/>
        <v>2.0195090539416134E-4</v>
      </c>
      <c r="AZ80" s="55">
        <f t="shared" si="10"/>
        <v>1.9275708659751979E-4</v>
      </c>
      <c r="BA80" s="55">
        <f t="shared" si="10"/>
        <v>1.8392750777333343E-4</v>
      </c>
      <c r="BB80" s="55">
        <f t="shared" si="10"/>
        <v>1.7544875050951744E-4</v>
      </c>
      <c r="BC80" s="55">
        <f t="shared" si="10"/>
        <v>1.5710244565619188E-4</v>
      </c>
      <c r="BD80" s="55">
        <f t="shared" si="10"/>
        <v>1.5007460445858105E-4</v>
      </c>
    </row>
    <row r="81" spans="1:56" x14ac:dyDescent="0.3">
      <c r="A81" s="74"/>
      <c r="B81" s="15" t="s">
        <v>18</v>
      </c>
      <c r="C81" s="15"/>
      <c r="D81" s="14" t="s">
        <v>40</v>
      </c>
      <c r="E81" s="56">
        <f>+E80</f>
        <v>-0.94490358695652155</v>
      </c>
      <c r="F81" s="56">
        <f t="shared" ref="F81:BD81" si="11">+E81+F80</f>
        <v>-1.2633820456784937</v>
      </c>
      <c r="G81" s="56">
        <f t="shared" si="11"/>
        <v>-1.5663715282623998</v>
      </c>
      <c r="H81" s="56">
        <f t="shared" si="11"/>
        <v>-1.8545554020766906</v>
      </c>
      <c r="I81" s="56">
        <f t="shared" si="11"/>
        <v>-2.1282295798869768</v>
      </c>
      <c r="J81" s="56">
        <f t="shared" si="11"/>
        <v>-2.3886184788507667</v>
      </c>
      <c r="K81" s="56">
        <f t="shared" si="11"/>
        <v>-2.636091262030646</v>
      </c>
      <c r="L81" s="56">
        <f t="shared" si="11"/>
        <v>-2.8712237152674178</v>
      </c>
      <c r="M81" s="56">
        <f t="shared" si="11"/>
        <v>-3.0945674525963991</v>
      </c>
      <c r="N81" s="56">
        <f t="shared" si="11"/>
        <v>-3.3063486672327618</v>
      </c>
      <c r="O81" s="56">
        <f t="shared" si="11"/>
        <v>-3.5075761064256872</v>
      </c>
      <c r="P81" s="56">
        <f t="shared" si="11"/>
        <v>-3.6985391682939328</v>
      </c>
      <c r="Q81" s="56">
        <f t="shared" si="11"/>
        <v>-3.8797019481714967</v>
      </c>
      <c r="R81" s="56">
        <f t="shared" si="11"/>
        <v>-4.0515088911370842</v>
      </c>
      <c r="S81" s="56">
        <f t="shared" si="11"/>
        <v>-4.2141311246379622</v>
      </c>
      <c r="T81" s="56">
        <f t="shared" si="11"/>
        <v>-4.3683993206038902</v>
      </c>
      <c r="U81" s="56">
        <f t="shared" si="11"/>
        <v>-4.5145391110797366</v>
      </c>
      <c r="V81" s="56">
        <f t="shared" si="11"/>
        <v>-4.6529238298074311</v>
      </c>
      <c r="W81" s="56">
        <f t="shared" si="11"/>
        <v>-4.7839108561468837</v>
      </c>
      <c r="X81" s="56">
        <f t="shared" si="11"/>
        <v>-4.9076280139306467</v>
      </c>
      <c r="Y81" s="56">
        <f t="shared" si="11"/>
        <v>-5.0247589969896156</v>
      </c>
      <c r="Z81" s="56">
        <f t="shared" si="11"/>
        <v>-5.1354786043615572</v>
      </c>
      <c r="AA81" s="56">
        <f t="shared" si="11"/>
        <v>-5.2400865104512686</v>
      </c>
      <c r="AB81" s="56">
        <f t="shared" si="11"/>
        <v>-5.3388694535619692</v>
      </c>
      <c r="AC81" s="56">
        <f t="shared" si="11"/>
        <v>-5.4319213726123445</v>
      </c>
      <c r="AD81" s="56">
        <f t="shared" si="11"/>
        <v>-5.5198046980747932</v>
      </c>
      <c r="AE81" s="56">
        <f t="shared" si="11"/>
        <v>-5.6026538328648803</v>
      </c>
      <c r="AF81" s="56">
        <f t="shared" si="11"/>
        <v>-5.6807087546161759</v>
      </c>
      <c r="AG81" s="56">
        <f t="shared" si="11"/>
        <v>-5.7541989674427017</v>
      </c>
      <c r="AH81" s="56">
        <f t="shared" si="11"/>
        <v>-5.8231920476996812</v>
      </c>
      <c r="AI81" s="56">
        <f t="shared" si="11"/>
        <v>-5.8986720680240765</v>
      </c>
      <c r="AJ81" s="56">
        <f t="shared" si="11"/>
        <v>-5.9699270862195188</v>
      </c>
      <c r="AK81" s="56">
        <f t="shared" si="11"/>
        <v>-6.0371391864723378</v>
      </c>
      <c r="AL81" s="56">
        <f t="shared" si="11"/>
        <v>-6.1004834303458084</v>
      </c>
      <c r="AM81" s="56">
        <f t="shared" si="11"/>
        <v>-6.159976604790435</v>
      </c>
      <c r="AN81" s="56">
        <f t="shared" si="11"/>
        <v>-6.2160480810438692</v>
      </c>
      <c r="AO81" s="56">
        <f t="shared" si="11"/>
        <v>-6.2687382834145122</v>
      </c>
      <c r="AP81" s="56">
        <f t="shared" si="11"/>
        <v>-6.3181966118432911</v>
      </c>
      <c r="AQ81" s="56">
        <f t="shared" si="11"/>
        <v>-6.364566631819387</v>
      </c>
      <c r="AR81" s="56">
        <f t="shared" si="11"/>
        <v>-6.4078555965806565</v>
      </c>
      <c r="AS81" s="56">
        <f t="shared" si="11"/>
        <v>-6.448426868700194</v>
      </c>
      <c r="AT81" s="56">
        <f t="shared" si="11"/>
        <v>-6.4863085060869032</v>
      </c>
      <c r="AU81" s="56">
        <f t="shared" si="11"/>
        <v>-6.5216227684085952</v>
      </c>
      <c r="AV81" s="56">
        <f t="shared" si="11"/>
        <v>-6.5544870751255111</v>
      </c>
      <c r="AW81" s="56">
        <f t="shared" si="11"/>
        <v>-6.5849014485833104</v>
      </c>
      <c r="AX81" s="56">
        <f t="shared" si="11"/>
        <v>-6.6131732757517598</v>
      </c>
      <c r="AY81" s="56">
        <f t="shared" si="11"/>
        <v>-6.6129713248463657</v>
      </c>
      <c r="AZ81" s="56">
        <f t="shared" si="11"/>
        <v>-6.6127785677597686</v>
      </c>
      <c r="BA81" s="56">
        <f t="shared" si="11"/>
        <v>-6.6125946402519951</v>
      </c>
      <c r="BB81" s="56">
        <f t="shared" si="11"/>
        <v>-6.6124191915014858</v>
      </c>
      <c r="BC81" s="56">
        <f t="shared" si="11"/>
        <v>-6.6122620890558297</v>
      </c>
      <c r="BD81" s="56">
        <f t="shared" si="11"/>
        <v>-6.6121120144513714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4"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4"/>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4"/>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4"/>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04"/>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4"/>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4"/>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4"/>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2013-06-26T14:17:18Z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